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528"/>
  <workbookPr defaultThemeVersion="124226"/>
  <xr:revisionPtr revIDLastSave="0" documentId="8_{7202198C-0CC6-4330-BCF4-D14A1E14F5AB}" xr6:coauthVersionLast="23" xr6:coauthVersionMax="23" xr10:uidLastSave="{00000000-0000-0000-0000-000000000000}"/>
  <bookViews>
    <workbookView xWindow="0" yWindow="45" windowWidth="15315" windowHeight="7995" xr2:uid="{00000000-000D-0000-FFFF-FFFF00000000}"/>
  </bookViews>
  <sheets>
    <sheet name="2017 - Výsledky" sheetId="1" r:id="rId1"/>
  </sheets>
  <externalReferences>
    <externalReference r:id="rId2"/>
  </externalReferences>
  <definedNames>
    <definedName name="_xlnm._FilterDatabase" localSheetId="0" hidden="1">'2017 - Výsledky'!$A$3:$F$5</definedName>
    <definedName name="Data_BOK2015" comment="Výsledky z roku 2015">'[1]Data 2015'!$A$2:$F$133</definedName>
    <definedName name="Data_BOK2016">'[1]Data 2016'!$A$1:$F$143</definedName>
    <definedName name="Mužů">'2017 - Výsledky'!$C$4:$C$5,'2017 - Výsledky'!$C$18:$C$29,'2017 - Výsledky'!$C$53:$C$58,'2017 - Výsledky'!$C$78:$C$87,'2017 - Výsledky'!$C$103:$C$109,'2017 - Výsledky'!$C$123:$C$128,'2017 - Výsledky'!$C$138:$C$139,'2017 - Výsledky'!$C$149:$C$159,'2017 - Výsledky'!$C$174:$C$188</definedName>
    <definedName name="_xlnm.Print_Area" localSheetId="0">'2017 - Výsledky'!$A$1:$G$196</definedName>
  </definedNames>
  <calcPr calcId="171026"/>
</workbook>
</file>

<file path=xl/calcChain.xml><?xml version="1.0" encoding="utf-8"?>
<calcChain xmlns="http://schemas.openxmlformats.org/spreadsheetml/2006/main">
  <c r="J196" i="1" l="1"/>
  <c r="I196" i="1"/>
  <c r="H196" i="1"/>
  <c r="J195" i="1"/>
  <c r="I195" i="1"/>
  <c r="H195" i="1"/>
  <c r="J194" i="1"/>
  <c r="I194" i="1"/>
  <c r="H194" i="1"/>
  <c r="J193" i="1"/>
  <c r="I193" i="1"/>
  <c r="H193" i="1"/>
  <c r="J188" i="1"/>
  <c r="I188" i="1"/>
  <c r="H188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4" i="1"/>
  <c r="I144" i="1"/>
  <c r="H144" i="1"/>
  <c r="J139" i="1"/>
  <c r="I139" i="1"/>
  <c r="H139" i="1"/>
  <c r="J138" i="1"/>
  <c r="I138" i="1"/>
  <c r="H138" i="1"/>
  <c r="J133" i="1"/>
  <c r="I133" i="1"/>
  <c r="H133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3" i="1"/>
  <c r="I13" i="1"/>
  <c r="H13" i="1"/>
  <c r="J12" i="1"/>
  <c r="I12" i="1"/>
  <c r="H12" i="1"/>
  <c r="J11" i="1"/>
  <c r="I11" i="1"/>
  <c r="H11" i="1"/>
  <c r="J10" i="1"/>
  <c r="I10" i="1"/>
  <c r="H10" i="1"/>
  <c r="J5" i="1"/>
  <c r="I5" i="1"/>
  <c r="H5" i="1"/>
  <c r="J4" i="1"/>
  <c r="I4" i="1"/>
  <c r="H4" i="1"/>
</calcChain>
</file>

<file path=xl/sharedStrings.xml><?xml version="1.0" encoding="utf-8"?>
<sst xmlns="http://schemas.openxmlformats.org/spreadsheetml/2006/main" count="520" uniqueCount="233">
  <si>
    <t xml:space="preserve"> Kategorie:</t>
  </si>
  <si>
    <t>Minipotěr - hoši</t>
  </si>
  <si>
    <t>ročník: 2014 a mladší</t>
  </si>
  <si>
    <t>200 m</t>
  </si>
  <si>
    <t>Pořadí</t>
  </si>
  <si>
    <t>Číslo</t>
  </si>
  <si>
    <t>Jméno</t>
  </si>
  <si>
    <t>Ročník</t>
  </si>
  <si>
    <t>Klub</t>
  </si>
  <si>
    <t>Čas</t>
  </si>
  <si>
    <t>Čas 2016</t>
  </si>
  <si>
    <t>Trať 2016</t>
  </si>
  <si>
    <t>Pořadí 2016</t>
  </si>
  <si>
    <t>A02</t>
  </si>
  <si>
    <t>Jirouš Oliver</t>
  </si>
  <si>
    <t>Bike Factory</t>
  </si>
  <si>
    <t>A01</t>
  </si>
  <si>
    <t>Košnar Štěpán</t>
  </si>
  <si>
    <t>Fischer Skiklub Šumava</t>
  </si>
  <si>
    <t>Minipotěr - dívky</t>
  </si>
  <si>
    <t>B02</t>
  </si>
  <si>
    <t>Půbalová Lucie</t>
  </si>
  <si>
    <t>Pension Lydie</t>
  </si>
  <si>
    <t>B05</t>
  </si>
  <si>
    <t>Samcová Lilien</t>
  </si>
  <si>
    <t>Atletika Katovice</t>
  </si>
  <si>
    <t>B04</t>
  </si>
  <si>
    <t>Borlová Babeta</t>
  </si>
  <si>
    <t>Strakonice</t>
  </si>
  <si>
    <t>B06</t>
  </si>
  <si>
    <t>Kofroňová Aneta</t>
  </si>
  <si>
    <t>Lyžařský potěr - hoši</t>
  </si>
  <si>
    <t>ročník: 2010 - 2013</t>
  </si>
  <si>
    <t>500 m</t>
  </si>
  <si>
    <t>C09</t>
  </si>
  <si>
    <t>Šmíd Oliver</t>
  </si>
  <si>
    <t>HBC Strakonice</t>
  </si>
  <si>
    <t>C06</t>
  </si>
  <si>
    <t>Částka Daniel</t>
  </si>
  <si>
    <t>C07</t>
  </si>
  <si>
    <t>Moravec Honza</t>
  </si>
  <si>
    <t>C05</t>
  </si>
  <si>
    <t>Staněk Lukáš</t>
  </si>
  <si>
    <t>Husot Strakonice</t>
  </si>
  <si>
    <t>C10</t>
  </si>
  <si>
    <t>Jirouš Viktor</t>
  </si>
  <si>
    <t>C01</t>
  </si>
  <si>
    <t>Vogeltanz Jakub</t>
  </si>
  <si>
    <t>není</t>
  </si>
  <si>
    <t>C04</t>
  </si>
  <si>
    <t>Večeřa Jakub</t>
  </si>
  <si>
    <t>C03</t>
  </si>
  <si>
    <t>Holub Kryštof</t>
  </si>
  <si>
    <t>Skiklub Strakonice</t>
  </si>
  <si>
    <t>C12</t>
  </si>
  <si>
    <t>Beneš Adam</t>
  </si>
  <si>
    <t>Habeš</t>
  </si>
  <si>
    <t>C02</t>
  </si>
  <si>
    <t>Heide Adam</t>
  </si>
  <si>
    <t>C08</t>
  </si>
  <si>
    <t>Trojan Filip</t>
  </si>
  <si>
    <t>C11</t>
  </si>
  <si>
    <t>Navrátil Martin</t>
  </si>
  <si>
    <t>SK Štáhlavy</t>
  </si>
  <si>
    <t>Lyžařský potěr - dívky</t>
  </si>
  <si>
    <t>D03</t>
  </si>
  <si>
    <t>Heide Lucie</t>
  </si>
  <si>
    <t>D02</t>
  </si>
  <si>
    <t>Půbalová Silvie</t>
  </si>
  <si>
    <t>D14</t>
  </si>
  <si>
    <t>Ollé Viktorie</t>
  </si>
  <si>
    <t>D04</t>
  </si>
  <si>
    <t>Brandová Beáta</t>
  </si>
  <si>
    <t>D06</t>
  </si>
  <si>
    <t>Fáberová Markéta</t>
  </si>
  <si>
    <t>D09</t>
  </si>
  <si>
    <t>Randáková Jana</t>
  </si>
  <si>
    <t>Ski Sokol Stachy</t>
  </si>
  <si>
    <t>D07</t>
  </si>
  <si>
    <t>Samcová Ester</t>
  </si>
  <si>
    <t>D13</t>
  </si>
  <si>
    <t>Samková Julie</t>
  </si>
  <si>
    <t>D12</t>
  </si>
  <si>
    <t>Nováková Nela</t>
  </si>
  <si>
    <t>D11</t>
  </si>
  <si>
    <t>Bažatová Agáta</t>
  </si>
  <si>
    <t>D10</t>
  </si>
  <si>
    <t>Borlová Berenika</t>
  </si>
  <si>
    <t>D01</t>
  </si>
  <si>
    <t>Vogeltanzová Rozárka</t>
  </si>
  <si>
    <t>nestartovala</t>
  </si>
  <si>
    <t>D05</t>
  </si>
  <si>
    <t>Jedličková Tereza</t>
  </si>
  <si>
    <t>Předžáci</t>
  </si>
  <si>
    <t>ročník: 2008 - 2009</t>
  </si>
  <si>
    <t>1 km</t>
  </si>
  <si>
    <t>Novák Matěj</t>
  </si>
  <si>
    <t>Kunzman Jakub</t>
  </si>
  <si>
    <t>Satorie Josef</t>
  </si>
  <si>
    <t>Samek Mikuláš</t>
  </si>
  <si>
    <t>Staněk Štěpán</t>
  </si>
  <si>
    <t>Kordík Antonín</t>
  </si>
  <si>
    <t>Večeřa David</t>
  </si>
  <si>
    <t>Šíma Jakub</t>
  </si>
  <si>
    <t>Předžačky</t>
  </si>
  <si>
    <t>Hudečková Lucie</t>
  </si>
  <si>
    <t>Mánková Emma</t>
  </si>
  <si>
    <t>Boušková Karolína</t>
  </si>
  <si>
    <t>Krejčí Štěpánka</t>
  </si>
  <si>
    <t>Jánská Josefína</t>
  </si>
  <si>
    <t>Fáberová Alžběta</t>
  </si>
  <si>
    <t>Lišková Kateřina</t>
  </si>
  <si>
    <t>Malečová Lucie</t>
  </si>
  <si>
    <t>Moravcová Justýna</t>
  </si>
  <si>
    <t>Navrátilová Barbora</t>
  </si>
  <si>
    <t>Vavříková Eliška</t>
  </si>
  <si>
    <t>DSQ</t>
  </si>
  <si>
    <t>Mladší žáci</t>
  </si>
  <si>
    <t>ročník: 2006 - 2007</t>
  </si>
  <si>
    <t>2 km</t>
  </si>
  <si>
    <t>Bouška Jakub</t>
  </si>
  <si>
    <t>Tomšovic Jan</t>
  </si>
  <si>
    <t>Kofroň Tomáš</t>
  </si>
  <si>
    <t>Atletika Písek</t>
  </si>
  <si>
    <t>Brand Kryštof</t>
  </si>
  <si>
    <t>Hanák Radek</t>
  </si>
  <si>
    <t>Fiche Matthew</t>
  </si>
  <si>
    <t>Sládek Václav</t>
  </si>
  <si>
    <t>Beneš Michal</t>
  </si>
  <si>
    <t>Nový Tomáš</t>
  </si>
  <si>
    <t>Holub Tadeáš</t>
  </si>
  <si>
    <t>Mladší žačky</t>
  </si>
  <si>
    <t>Machová Marie</t>
  </si>
  <si>
    <t>Košnarová Adriana</t>
  </si>
  <si>
    <t xml:space="preserve"> 3-4</t>
  </si>
  <si>
    <t>Nová Miroslava</t>
  </si>
  <si>
    <t>Silovská Barbora</t>
  </si>
  <si>
    <t>Satoriová Johana</t>
  </si>
  <si>
    <t>Kordíková Anna</t>
  </si>
  <si>
    <t>Jílové u Prahy</t>
  </si>
  <si>
    <t>Navrátilová Veronika</t>
  </si>
  <si>
    <t>Starší žáci</t>
  </si>
  <si>
    <t>ročník: 2004 - 2005</t>
  </si>
  <si>
    <t>3 km</t>
  </si>
  <si>
    <t>Zuska Marcel</t>
  </si>
  <si>
    <t>Pešek Jiří</t>
  </si>
  <si>
    <t>Tischler Jan</t>
  </si>
  <si>
    <t>Jungwirth Jiří</t>
  </si>
  <si>
    <t>Novák Hynek</t>
  </si>
  <si>
    <t>Novotný Martin</t>
  </si>
  <si>
    <t>Hejný Pavel</t>
  </si>
  <si>
    <t>Starší žákyně</t>
  </si>
  <si>
    <t>Kotlíková Adéla</t>
  </si>
  <si>
    <t>Rakovník</t>
  </si>
  <si>
    <t>Vlasáková Tereza</t>
  </si>
  <si>
    <t>Pavlásková Anežka</t>
  </si>
  <si>
    <t>Šroubová Adéla</t>
  </si>
  <si>
    <t>Malotová Anna</t>
  </si>
  <si>
    <t>TJ ČZ Strakonice</t>
  </si>
  <si>
    <t>Mladší dorostenci</t>
  </si>
  <si>
    <t>ročník: 2002 - 2003</t>
  </si>
  <si>
    <t>4 km (2+2)</t>
  </si>
  <si>
    <t>Pavlásek Šimon</t>
  </si>
  <si>
    <t>SKSV - Tréninková skupina Pavlásek</t>
  </si>
  <si>
    <t>Honsa Antonín</t>
  </si>
  <si>
    <t>Novotný Jonáš</t>
  </si>
  <si>
    <t>Kalivoda Lukáš</t>
  </si>
  <si>
    <t>Houška Jan</t>
  </si>
  <si>
    <t>Silovský Vojtěch</t>
  </si>
  <si>
    <t>Mladší dorostenky</t>
  </si>
  <si>
    <t>Němcová Patricie</t>
  </si>
  <si>
    <t>Starší dorostenci</t>
  </si>
  <si>
    <t>ročník: 2000 - 2001</t>
  </si>
  <si>
    <t>5 km</t>
  </si>
  <si>
    <t>Jánský Matyáš</t>
  </si>
  <si>
    <t>Tischler Josef</t>
  </si>
  <si>
    <t>Starší dorostenky</t>
  </si>
  <si>
    <t>Nováková Adéla</t>
  </si>
  <si>
    <t>Muži a junioři</t>
  </si>
  <si>
    <t>ročník: 1978 - 1999</t>
  </si>
  <si>
    <t>7 km (5+2)</t>
  </si>
  <si>
    <t>Csirik Jiří</t>
  </si>
  <si>
    <t>Pomezný Lukáš</t>
  </si>
  <si>
    <t>Krejčík Milan</t>
  </si>
  <si>
    <t>AJ Strakonice</t>
  </si>
  <si>
    <t>Friček Martin</t>
  </si>
  <si>
    <t>Horní Vltavice</t>
  </si>
  <si>
    <t>Hanuš Antonín</t>
  </si>
  <si>
    <t>Boček Josef</t>
  </si>
  <si>
    <t>Štěpánek Kamil</t>
  </si>
  <si>
    <t>Jihočeský běžecký pohár</t>
  </si>
  <si>
    <t>Brabec Vladimír</t>
  </si>
  <si>
    <t>Vogeltanz Antonín</t>
  </si>
  <si>
    <t>Bucek Pavel</t>
  </si>
  <si>
    <t>Vlk Jiří</t>
  </si>
  <si>
    <t>Euroškola</t>
  </si>
  <si>
    <t>Ženy a juniorky</t>
  </si>
  <si>
    <t>Dokulilová Ludmila</t>
  </si>
  <si>
    <t>Sokol Stachy</t>
  </si>
  <si>
    <t>Jedličková Eva</t>
  </si>
  <si>
    <t>Nováková Pavla</t>
  </si>
  <si>
    <t>Neubauerová Jana</t>
  </si>
  <si>
    <t>Frková Michaela</t>
  </si>
  <si>
    <t>Roučková Nicol</t>
  </si>
  <si>
    <t>Muži nad 40 let + hobby</t>
  </si>
  <si>
    <t>ročník: 1977 a starší</t>
  </si>
  <si>
    <t>Šimurda Martin</t>
  </si>
  <si>
    <t>Ehrlich Pavel</t>
  </si>
  <si>
    <t>Jihočeský klub maratonců</t>
  </si>
  <si>
    <t>Bartoš Dušan</t>
  </si>
  <si>
    <t>Grabmüler Ivo</t>
  </si>
  <si>
    <t>Pech Roman</t>
  </si>
  <si>
    <t>Soukup Petr</t>
  </si>
  <si>
    <t>Kovohutě Příbram</t>
  </si>
  <si>
    <t>Trojan Zbyněk</t>
  </si>
  <si>
    <t>Hankovec Milan</t>
  </si>
  <si>
    <t>Pašek Jiří</t>
  </si>
  <si>
    <t>Kudrlička Rostislav</t>
  </si>
  <si>
    <t>Adam tým Kluky</t>
  </si>
  <si>
    <t>Samek Tomáš</t>
  </si>
  <si>
    <t>Navrátil David</t>
  </si>
  <si>
    <t>Kordík Pavel</t>
  </si>
  <si>
    <t>Kuneš Lukáš</t>
  </si>
  <si>
    <t>2.LFUK Motol</t>
  </si>
  <si>
    <t>Scheinherr Jiří</t>
  </si>
  <si>
    <t>Blatná</t>
  </si>
  <si>
    <t>Ženy nad 40 let + hobby</t>
  </si>
  <si>
    <t>ročník: 1976 a starší</t>
  </si>
  <si>
    <t>Pavlásková Kamila</t>
  </si>
  <si>
    <t>Fromlová Lenka</t>
  </si>
  <si>
    <t>Procházková Ivona</t>
  </si>
  <si>
    <t>Kotlíková Marie</t>
  </si>
  <si>
    <t>Vimperk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</si>
</sst>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7" x14ac:knownFonts="1"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1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46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0" fontId="0" fillId="0" borderId="0" xfId="0" applyNumberFormat="1" applyFill="1" applyAlignment="1">
      <alignment horizontal="center" vertical="center"/>
    </xf>
    <xf numFmtId="16" fontId="4" fillId="4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46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3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ální" xfId="0" builtinId="0"/>
  </cellStyles>
  <dxfs count="34"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288131</xdr:colOff>
      <xdr:row>347</xdr:row>
      <xdr:rowOff>102355</xdr:rowOff>
    </xdr:from>
    <xdr:to>
      <xdr:col>4</xdr:col>
      <xdr:colOff>507206</xdr:colOff>
      <xdr:row>349</xdr:row>
      <xdr:rowOff>83305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0306" y="60700405"/>
          <a:ext cx="847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ysledky_BOK2017_SM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- Startovka"/>
      <sheetName val="2017 - Výsledky"/>
      <sheetName val="Data 2016"/>
      <sheetName val="Data 2015"/>
    </sheetNames>
    <sheetDataSet>
      <sheetData sheetId="0"/>
      <sheetData sheetId="1"/>
      <sheetData sheetId="2">
        <row r="1">
          <cell r="A1" t="str">
            <v>Bačíková Martina</v>
          </cell>
          <cell r="B1">
            <v>1975</v>
          </cell>
          <cell r="C1" t="str">
            <v>Fischer Skiklub Šumava</v>
          </cell>
          <cell r="D1">
            <v>1.6828703703703703E-2</v>
          </cell>
          <cell r="E1" t="str">
            <v>5 km</v>
          </cell>
          <cell r="F1">
            <v>4</v>
          </cell>
        </row>
        <row r="2">
          <cell r="A2" t="str">
            <v>Bažata Miroslav</v>
          </cell>
          <cell r="B2">
            <v>1979</v>
          </cell>
          <cell r="C2" t="str">
            <v>Strakonice</v>
          </cell>
          <cell r="D2">
            <v>1.923611111111111E-2</v>
          </cell>
          <cell r="E2" t="str">
            <v>5 km</v>
          </cell>
          <cell r="F2">
            <v>14</v>
          </cell>
        </row>
        <row r="3">
          <cell r="A3" t="str">
            <v>Bažatová Agáta</v>
          </cell>
          <cell r="B3">
            <v>2012</v>
          </cell>
          <cell r="C3" t="str">
            <v>Strakonice</v>
          </cell>
          <cell r="D3">
            <v>3.0555555555555555E-2</v>
          </cell>
          <cell r="E3" t="str">
            <v>200 m</v>
          </cell>
          <cell r="F3">
            <v>5</v>
          </cell>
        </row>
        <row r="4">
          <cell r="A4" t="str">
            <v>Boček Filip</v>
          </cell>
          <cell r="B4">
            <v>1999</v>
          </cell>
          <cell r="C4" t="str">
            <v>Skiklub Strakonice</v>
          </cell>
          <cell r="D4">
            <v>1.5636574074074074E-2</v>
          </cell>
          <cell r="E4" t="str">
            <v>5 km</v>
          </cell>
          <cell r="F4">
            <v>3</v>
          </cell>
        </row>
        <row r="5">
          <cell r="A5" t="str">
            <v>Bočková Barbora</v>
          </cell>
          <cell r="B5">
            <v>2002</v>
          </cell>
          <cell r="C5" t="str">
            <v>Skiklub Strakonice</v>
          </cell>
          <cell r="D5">
            <v>1.8819444444444448E-2</v>
          </cell>
          <cell r="E5" t="str">
            <v>4 km</v>
          </cell>
          <cell r="F5">
            <v>1</v>
          </cell>
        </row>
        <row r="6">
          <cell r="A6" t="str">
            <v>Bolda Vojtěch</v>
          </cell>
          <cell r="B6">
            <v>2004</v>
          </cell>
          <cell r="C6" t="str">
            <v>Sokol Stachy</v>
          </cell>
          <cell r="D6">
            <v>1.3032407407407407E-2</v>
          </cell>
          <cell r="E6" t="str">
            <v>3 km</v>
          </cell>
          <cell r="F6">
            <v>7</v>
          </cell>
        </row>
        <row r="7">
          <cell r="A7" t="str">
            <v>Boldová Adéla</v>
          </cell>
          <cell r="B7">
            <v>1998</v>
          </cell>
          <cell r="C7" t="str">
            <v>Ski Sokol Stachy</v>
          </cell>
          <cell r="D7">
            <v>1.8599537037037036E-2</v>
          </cell>
          <cell r="E7" t="str">
            <v>5 km</v>
          </cell>
          <cell r="F7">
            <v>6</v>
          </cell>
        </row>
        <row r="8">
          <cell r="A8" t="str">
            <v>Brand Kryštof</v>
          </cell>
          <cell r="B8">
            <v>2006</v>
          </cell>
          <cell r="C8" t="str">
            <v>Skiklub Strakonice</v>
          </cell>
          <cell r="D8">
            <v>1.0081018518518519E-2</v>
          </cell>
          <cell r="E8" t="str">
            <v>2 km</v>
          </cell>
          <cell r="F8">
            <v>3</v>
          </cell>
        </row>
        <row r="9">
          <cell r="A9" t="str">
            <v>Brandová Beáta</v>
          </cell>
          <cell r="B9">
            <v>2012</v>
          </cell>
          <cell r="C9" t="str">
            <v>Skiklub Strakonice</v>
          </cell>
          <cell r="D9">
            <v>2.013888888888889E-2</v>
          </cell>
          <cell r="E9" t="str">
            <v>200 m</v>
          </cell>
          <cell r="F9">
            <v>2</v>
          </cell>
        </row>
        <row r="10">
          <cell r="A10" t="str">
            <v>Brandová Lada</v>
          </cell>
          <cell r="B10">
            <v>1981</v>
          </cell>
          <cell r="C10" t="str">
            <v>Skiklub Strakonice</v>
          </cell>
          <cell r="D10">
            <v>1.4050925925925927E-2</v>
          </cell>
          <cell r="E10" t="str">
            <v>3 km</v>
          </cell>
          <cell r="F10">
            <v>4</v>
          </cell>
        </row>
        <row r="11">
          <cell r="A11" t="str">
            <v>Csirik Jiří</v>
          </cell>
          <cell r="B11">
            <v>1992</v>
          </cell>
          <cell r="C11" t="str">
            <v>Atletika Písek</v>
          </cell>
          <cell r="D11">
            <v>2.0150462962962964E-2</v>
          </cell>
          <cell r="E11" t="str">
            <v>7 km</v>
          </cell>
          <cell r="F11">
            <v>1</v>
          </cell>
        </row>
        <row r="12">
          <cell r="A12" t="str">
            <v>Czerwenková Lucie</v>
          </cell>
          <cell r="B12">
            <v>2009</v>
          </cell>
          <cell r="C12" t="str">
            <v>Fischer Skiklub Šumava</v>
          </cell>
          <cell r="D12">
            <v>1.25E-3</v>
          </cell>
          <cell r="E12" t="str">
            <v>500 m</v>
          </cell>
          <cell r="F12">
            <v>2</v>
          </cell>
        </row>
        <row r="13">
          <cell r="A13" t="str">
            <v>Czerwenková Tereza</v>
          </cell>
          <cell r="B13">
            <v>2006</v>
          </cell>
          <cell r="C13" t="str">
            <v>Fischer Skiklub Šumava</v>
          </cell>
          <cell r="D13">
            <v>1.0104166666666668E-2</v>
          </cell>
          <cell r="E13" t="str">
            <v>2 km</v>
          </cell>
          <cell r="F13">
            <v>6</v>
          </cell>
        </row>
        <row r="14">
          <cell r="A14" t="str">
            <v>Částka Daniel</v>
          </cell>
          <cell r="B14">
            <v>2010</v>
          </cell>
          <cell r="C14" t="str">
            <v>Atletika Katovice</v>
          </cell>
          <cell r="D14">
            <v>1.2384259259259258E-3</v>
          </cell>
          <cell r="E14" t="str">
            <v>500 m</v>
          </cell>
          <cell r="F14">
            <v>4</v>
          </cell>
        </row>
        <row r="15">
          <cell r="A15" t="str">
            <v>Červený Daniel</v>
          </cell>
          <cell r="B15">
            <v>1999</v>
          </cell>
          <cell r="C15" t="str">
            <v>SKSV - Tréninková skupina Pavlásek</v>
          </cell>
          <cell r="D15">
            <v>1.5208333333333332E-2</v>
          </cell>
          <cell r="E15" t="str">
            <v>5 km</v>
          </cell>
          <cell r="F15">
            <v>2</v>
          </cell>
        </row>
        <row r="16">
          <cell r="A16" t="str">
            <v>Didek Josef</v>
          </cell>
          <cell r="B16">
            <v>1967</v>
          </cell>
          <cell r="C16" t="str">
            <v>Není udán</v>
          </cell>
          <cell r="D16">
            <v>2.0243055555555552E-2</v>
          </cell>
          <cell r="E16" t="str">
            <v>5 km</v>
          </cell>
          <cell r="F16">
            <v>16</v>
          </cell>
        </row>
        <row r="17">
          <cell r="A17" t="str">
            <v>Didek Ondřej</v>
          </cell>
          <cell r="B17">
            <v>2002</v>
          </cell>
          <cell r="C17" t="str">
            <v>Skiklub Strakonice</v>
          </cell>
          <cell r="D17">
            <v>1.9849537037037037E-2</v>
          </cell>
          <cell r="E17" t="str">
            <v>4 km</v>
          </cell>
          <cell r="F17">
            <v>5</v>
          </cell>
        </row>
        <row r="18">
          <cell r="A18" t="str">
            <v>Dideková Alžběta</v>
          </cell>
          <cell r="B18">
            <v>2003</v>
          </cell>
          <cell r="C18" t="str">
            <v>Skiklub Strakonice</v>
          </cell>
          <cell r="D18">
            <v>1.3657407407407408E-2</v>
          </cell>
          <cell r="E18" t="str">
            <v>3 km</v>
          </cell>
          <cell r="F18">
            <v>2</v>
          </cell>
        </row>
        <row r="19">
          <cell r="A19" t="str">
            <v>Dokulilová Ludmila</v>
          </cell>
          <cell r="B19">
            <v>1962</v>
          </cell>
          <cell r="C19" t="str">
            <v>Sokol Stachy</v>
          </cell>
          <cell r="D19">
            <v>1.2372685185185186E-2</v>
          </cell>
          <cell r="E19" t="str">
            <v>3 km</v>
          </cell>
          <cell r="F19">
            <v>1</v>
          </cell>
        </row>
        <row r="20">
          <cell r="A20" t="str">
            <v>Dřevo Jakub</v>
          </cell>
          <cell r="B20">
            <v>2003</v>
          </cell>
          <cell r="C20" t="str">
            <v>Gymnázium Strakonice</v>
          </cell>
          <cell r="D20">
            <v>1.5416666666666667E-2</v>
          </cell>
          <cell r="E20" t="str">
            <v>3 km</v>
          </cell>
          <cell r="F20">
            <v>10</v>
          </cell>
        </row>
        <row r="21">
          <cell r="A21" t="str">
            <v>Dřevo Vojtěch</v>
          </cell>
          <cell r="B21">
            <v>2006</v>
          </cell>
          <cell r="C21" t="str">
            <v>ZŠ Povážská</v>
          </cell>
          <cell r="D21">
            <v>1.0833333333333334E-2</v>
          </cell>
          <cell r="E21" t="str">
            <v>2 km</v>
          </cell>
          <cell r="F21">
            <v>5</v>
          </cell>
        </row>
        <row r="22">
          <cell r="A22" t="str">
            <v>Ehrlich Pavel</v>
          </cell>
          <cell r="B22">
            <v>1969</v>
          </cell>
          <cell r="C22" t="str">
            <v>Jihočeský klub maratonců</v>
          </cell>
          <cell r="D22">
            <v>1.4618055555555556E-2</v>
          </cell>
          <cell r="E22" t="str">
            <v>5 km</v>
          </cell>
          <cell r="F22">
            <v>2</v>
          </cell>
        </row>
        <row r="23">
          <cell r="A23" t="str">
            <v>Fáberová Alžběta</v>
          </cell>
          <cell r="B23">
            <v>2008</v>
          </cell>
          <cell r="C23" t="str">
            <v>Atletika Katovice</v>
          </cell>
          <cell r="D23">
            <v>4.1898148148148146E-3</v>
          </cell>
          <cell r="E23" t="str">
            <v>1 km</v>
          </cell>
          <cell r="F23">
            <v>8</v>
          </cell>
        </row>
        <row r="24">
          <cell r="A24" t="str">
            <v>Fišer Karel</v>
          </cell>
          <cell r="B24">
            <v>1968</v>
          </cell>
          <cell r="C24" t="str">
            <v>Není udán</v>
          </cell>
          <cell r="D24">
            <v>1.8854166666666665E-2</v>
          </cell>
          <cell r="E24" t="str">
            <v>5 km</v>
          </cell>
          <cell r="F24">
            <v>12</v>
          </cell>
        </row>
        <row r="25">
          <cell r="A25" t="str">
            <v>Fišer Karel mladší</v>
          </cell>
          <cell r="B25">
            <v>1995</v>
          </cell>
          <cell r="C25" t="str">
            <v>Není udán</v>
          </cell>
          <cell r="D25">
            <v>2.3576388888888893E-2</v>
          </cell>
          <cell r="E25" t="str">
            <v>5 km</v>
          </cell>
          <cell r="F25">
            <v>18</v>
          </cell>
        </row>
        <row r="26">
          <cell r="A26" t="str">
            <v>Founě Jan</v>
          </cell>
          <cell r="B26">
            <v>2011</v>
          </cell>
          <cell r="C26" t="str">
            <v>Fischer Skiklub Šumava</v>
          </cell>
          <cell r="D26">
            <v>2.2916666666666669E-2</v>
          </cell>
          <cell r="E26" t="str">
            <v>200 m</v>
          </cell>
          <cell r="F26">
            <v>2</v>
          </cell>
        </row>
        <row r="27">
          <cell r="A27" t="str">
            <v>Founě Jiří</v>
          </cell>
          <cell r="B27">
            <v>2008</v>
          </cell>
          <cell r="C27" t="str">
            <v>Fischer Skiklub Šumava</v>
          </cell>
          <cell r="D27">
            <v>4.8032407407407407E-3</v>
          </cell>
          <cell r="E27" t="str">
            <v>1 km</v>
          </cell>
          <cell r="F27">
            <v>12</v>
          </cell>
        </row>
        <row r="28">
          <cell r="A28" t="str">
            <v>Friček Martin</v>
          </cell>
          <cell r="B28">
            <v>1979</v>
          </cell>
          <cell r="C28" t="str">
            <v>Horní Vltavice</v>
          </cell>
          <cell r="D28">
            <v>2.1226851851851854E-2</v>
          </cell>
          <cell r="E28" t="str">
            <v>7 km</v>
          </cell>
          <cell r="F28">
            <v>4</v>
          </cell>
        </row>
        <row r="29">
          <cell r="A29" t="str">
            <v>Fromlová Lenka</v>
          </cell>
          <cell r="B29">
            <v>1988</v>
          </cell>
          <cell r="C29" t="str">
            <v>Skiklub Strakonice</v>
          </cell>
          <cell r="D29">
            <v>1.4594907407407405E-2</v>
          </cell>
          <cell r="E29" t="str">
            <v>3 km</v>
          </cell>
          <cell r="F29">
            <v>5</v>
          </cell>
        </row>
        <row r="30">
          <cell r="A30" t="str">
            <v>Froyda Karel</v>
          </cell>
          <cell r="B30">
            <v>1981</v>
          </cell>
          <cell r="C30" t="str">
            <v>Strakonice</v>
          </cell>
          <cell r="D30">
            <v>2.883101851851852E-2</v>
          </cell>
          <cell r="E30" t="str">
            <v>7 km</v>
          </cell>
          <cell r="F30">
            <v>9</v>
          </cell>
        </row>
        <row r="31">
          <cell r="A31" t="str">
            <v>Fürbach Martin</v>
          </cell>
          <cell r="B31">
            <v>1975</v>
          </cell>
          <cell r="C31" t="str">
            <v>Strakonice</v>
          </cell>
          <cell r="D31">
            <v>1.462962962962963E-2</v>
          </cell>
          <cell r="E31" t="str">
            <v>5 km</v>
          </cell>
          <cell r="F31">
            <v>3</v>
          </cell>
        </row>
        <row r="32">
          <cell r="A32" t="str">
            <v>Fürbach Patrik</v>
          </cell>
          <cell r="B32">
            <v>2005</v>
          </cell>
          <cell r="C32" t="str">
            <v>SK Junior Strakonice</v>
          </cell>
          <cell r="D32">
            <v>1.0347222222222223E-2</v>
          </cell>
          <cell r="E32" t="str">
            <v>2 km</v>
          </cell>
          <cell r="F32">
            <v>4</v>
          </cell>
        </row>
        <row r="33">
          <cell r="A33" t="str">
            <v>Furbachová Krystýna</v>
          </cell>
          <cell r="B33">
            <v>2010</v>
          </cell>
          <cell r="C33" t="str">
            <v>Strakonice</v>
          </cell>
          <cell r="D33">
            <v>1.5162037037037036E-3</v>
          </cell>
          <cell r="E33" t="str">
            <v>500 m</v>
          </cell>
          <cell r="F33">
            <v>7</v>
          </cell>
        </row>
        <row r="34">
          <cell r="A34" t="str">
            <v>Grabmüller Ivo</v>
          </cell>
          <cell r="B34">
            <v>1962</v>
          </cell>
          <cell r="C34" t="str">
            <v>Fischer Skiklub Šumava</v>
          </cell>
          <cell r="D34">
            <v>1.5694444444444445E-2</v>
          </cell>
          <cell r="E34" t="str">
            <v>5 km</v>
          </cell>
          <cell r="F34">
            <v>5</v>
          </cell>
        </row>
        <row r="35">
          <cell r="A35" t="str">
            <v>Grabmüllerová Šárka</v>
          </cell>
          <cell r="B35">
            <v>1969</v>
          </cell>
          <cell r="C35" t="str">
            <v>Fischer Skiklub Šumava</v>
          </cell>
          <cell r="D35">
            <v>1.5983796296296295E-2</v>
          </cell>
          <cell r="E35" t="str">
            <v>5 km</v>
          </cell>
          <cell r="F35">
            <v>2</v>
          </cell>
        </row>
        <row r="36">
          <cell r="A36" t="str">
            <v>Grygera Jiří</v>
          </cell>
          <cell r="B36">
            <v>2008</v>
          </cell>
          <cell r="C36" t="str">
            <v>Ski Sokol Stachy</v>
          </cell>
          <cell r="D36">
            <v>4.4675925925925933E-3</v>
          </cell>
          <cell r="E36" t="str">
            <v>1 km</v>
          </cell>
          <cell r="F36">
            <v>9</v>
          </cell>
        </row>
        <row r="37">
          <cell r="A37" t="str">
            <v>Grygera Kryštof</v>
          </cell>
          <cell r="B37">
            <v>2005</v>
          </cell>
          <cell r="C37" t="str">
            <v>Sokol Stachy</v>
          </cell>
          <cell r="D37">
            <v>1.0937500000000001E-2</v>
          </cell>
          <cell r="E37" t="str">
            <v>2 km</v>
          </cell>
          <cell r="F37">
            <v>6</v>
          </cell>
        </row>
        <row r="38">
          <cell r="A38" t="str">
            <v>Hájíček František</v>
          </cell>
          <cell r="B38">
            <v>1951</v>
          </cell>
          <cell r="C38" t="str">
            <v>AVC Praha</v>
          </cell>
          <cell r="D38">
            <v>2.1493055555555557E-2</v>
          </cell>
          <cell r="E38" t="str">
            <v>5 km</v>
          </cell>
          <cell r="F38">
            <v>17</v>
          </cell>
        </row>
        <row r="39">
          <cell r="A39" t="str">
            <v>Hanák Radek</v>
          </cell>
          <cell r="B39">
            <v>2006</v>
          </cell>
          <cell r="C39" t="str">
            <v>Atletika Katovice</v>
          </cell>
          <cell r="D39">
            <v>1.1076388888888887E-2</v>
          </cell>
          <cell r="E39" t="str">
            <v>2 km</v>
          </cell>
          <cell r="F39">
            <v>7</v>
          </cell>
        </row>
        <row r="40">
          <cell r="A40" t="str">
            <v>Heide Adam</v>
          </cell>
          <cell r="B40">
            <v>2012</v>
          </cell>
          <cell r="C40" t="str">
            <v>Skiklub Strakonice</v>
          </cell>
          <cell r="D40">
            <v>3.125E-2</v>
          </cell>
          <cell r="E40" t="str">
            <v>200 m</v>
          </cell>
          <cell r="F40">
            <v>5</v>
          </cell>
        </row>
        <row r="41">
          <cell r="A41" t="str">
            <v>Heide Lucie</v>
          </cell>
          <cell r="B41">
            <v>2010</v>
          </cell>
          <cell r="C41" t="str">
            <v>Skiklub Strakonice</v>
          </cell>
          <cell r="D41">
            <v>1.4351851851851854E-3</v>
          </cell>
          <cell r="E41" t="str">
            <v>500 m</v>
          </cell>
          <cell r="F41">
            <v>6</v>
          </cell>
        </row>
        <row r="42">
          <cell r="A42" t="str">
            <v>Heidenreichová Eliška</v>
          </cell>
          <cell r="B42">
            <v>2009</v>
          </cell>
          <cell r="C42" t="str">
            <v>Sokol Stachy</v>
          </cell>
          <cell r="D42">
            <v>1.4004629629629629E-3</v>
          </cell>
          <cell r="E42" t="str">
            <v>500 m</v>
          </cell>
          <cell r="F42">
            <v>5</v>
          </cell>
        </row>
        <row r="43">
          <cell r="A43" t="str">
            <v>Hojdekr Jan</v>
          </cell>
          <cell r="B43">
            <v>2001</v>
          </cell>
          <cell r="C43" t="str">
            <v>SKSV - Tréninková skupina Pavlásek</v>
          </cell>
          <cell r="D43">
            <v>1.6111111111111111E-2</v>
          </cell>
          <cell r="E43" t="str">
            <v>4 km</v>
          </cell>
          <cell r="F43">
            <v>4</v>
          </cell>
        </row>
        <row r="44">
          <cell r="A44" t="str">
            <v>Hojdekr Tomáš</v>
          </cell>
          <cell r="B44">
            <v>2007</v>
          </cell>
          <cell r="C44" t="str">
            <v>Fischer Skiklub Šumava</v>
          </cell>
          <cell r="D44">
            <v>3.8888888888888883E-3</v>
          </cell>
          <cell r="E44" t="str">
            <v>1 km</v>
          </cell>
          <cell r="F44">
            <v>3</v>
          </cell>
        </row>
        <row r="45">
          <cell r="A45" t="str">
            <v>Holeček Martin</v>
          </cell>
          <cell r="B45">
            <v>1990</v>
          </cell>
          <cell r="C45" t="str">
            <v>TJ Dražejov</v>
          </cell>
          <cell r="D45">
            <v>1.9166666666666669E-2</v>
          </cell>
          <cell r="E45" t="str">
            <v>5 km</v>
          </cell>
          <cell r="F45">
            <v>13</v>
          </cell>
        </row>
        <row r="46">
          <cell r="A46" t="str">
            <v>Holub Kryštof</v>
          </cell>
          <cell r="B46">
            <v>2010</v>
          </cell>
          <cell r="C46" t="str">
            <v>Skiklub Strakonice</v>
          </cell>
          <cell r="D46">
            <v>1.7013888888888892E-3</v>
          </cell>
          <cell r="E46" t="str">
            <v>500 m</v>
          </cell>
          <cell r="F46">
            <v>9</v>
          </cell>
        </row>
        <row r="47">
          <cell r="A47" t="str">
            <v>Holub Tadeáš</v>
          </cell>
          <cell r="B47">
            <v>2007</v>
          </cell>
          <cell r="C47" t="str">
            <v>Skiklub Strakonice</v>
          </cell>
          <cell r="D47">
            <v>4.7916666666666672E-3</v>
          </cell>
          <cell r="E47" t="str">
            <v>1 km</v>
          </cell>
          <cell r="F47">
            <v>11</v>
          </cell>
        </row>
        <row r="48">
          <cell r="A48" t="str">
            <v>Honsa Antonín</v>
          </cell>
          <cell r="B48">
            <v>2003</v>
          </cell>
          <cell r="C48" t="str">
            <v>Fischer Skiklub Šumava</v>
          </cell>
          <cell r="D48">
            <v>1.091435185185185E-2</v>
          </cell>
          <cell r="E48" t="str">
            <v>3 km</v>
          </cell>
          <cell r="F48">
            <v>1</v>
          </cell>
        </row>
        <row r="49">
          <cell r="A49" t="str">
            <v>Honsová Olga</v>
          </cell>
          <cell r="B49">
            <v>1973</v>
          </cell>
          <cell r="C49" t="str">
            <v>Fischer Skiklub Šumava</v>
          </cell>
          <cell r="D49">
            <v>1.3321759259259261E-2</v>
          </cell>
          <cell r="E49" t="str">
            <v>3 km</v>
          </cell>
          <cell r="F49">
            <v>2</v>
          </cell>
        </row>
        <row r="50">
          <cell r="A50" t="str">
            <v>Houška Jan</v>
          </cell>
          <cell r="B50">
            <v>2003</v>
          </cell>
          <cell r="C50" t="str">
            <v>Skiklub Strakonice</v>
          </cell>
          <cell r="D50">
            <v>1.1018518518518518E-2</v>
          </cell>
          <cell r="E50" t="str">
            <v>3 km</v>
          </cell>
          <cell r="F50">
            <v>2</v>
          </cell>
        </row>
        <row r="51">
          <cell r="A51" t="str">
            <v>Hrdlička Marek</v>
          </cell>
          <cell r="B51">
            <v>1973</v>
          </cell>
          <cell r="C51" t="str">
            <v>Sport tým Vimperk</v>
          </cell>
          <cell r="D51">
            <v>1.8171296296296297E-2</v>
          </cell>
          <cell r="E51" t="str">
            <v>5 km</v>
          </cell>
          <cell r="F51">
            <v>11</v>
          </cell>
        </row>
        <row r="52">
          <cell r="A52" t="str">
            <v>Hrdlička Tomáš</v>
          </cell>
          <cell r="B52">
            <v>1976</v>
          </cell>
          <cell r="C52" t="str">
            <v>Sport tým Vimperk</v>
          </cell>
          <cell r="D52">
            <v>1.8159722222222219E-2</v>
          </cell>
          <cell r="E52" t="str">
            <v>5 km</v>
          </cell>
          <cell r="F52">
            <v>10</v>
          </cell>
        </row>
        <row r="53">
          <cell r="A53" t="str">
            <v>Hudečková Lucie</v>
          </cell>
          <cell r="B53">
            <v>2008</v>
          </cell>
          <cell r="C53" t="str">
            <v>Fischer Skiklub Šumava</v>
          </cell>
          <cell r="D53">
            <v>3.8888888888888883E-3</v>
          </cell>
          <cell r="E53" t="str">
            <v>1 km</v>
          </cell>
          <cell r="F53">
            <v>5</v>
          </cell>
        </row>
        <row r="54">
          <cell r="A54" t="str">
            <v>Chalupná Kristýna</v>
          </cell>
          <cell r="B54">
            <v>2000</v>
          </cell>
          <cell r="C54" t="str">
            <v>Fischer Skiklub Šumava</v>
          </cell>
          <cell r="D54">
            <v>2.028935185185185E-2</v>
          </cell>
          <cell r="E54" t="str">
            <v>5 km</v>
          </cell>
          <cell r="F54">
            <v>1</v>
          </cell>
        </row>
        <row r="55">
          <cell r="A55" t="str">
            <v>Chalupný David</v>
          </cell>
          <cell r="B55">
            <v>2005</v>
          </cell>
          <cell r="C55" t="str">
            <v>Fischer Skiklub Šumava</v>
          </cell>
          <cell r="D55">
            <v>8.9583333333333338E-3</v>
          </cell>
          <cell r="E55" t="str">
            <v>2 km</v>
          </cell>
          <cell r="F55">
            <v>1</v>
          </cell>
        </row>
        <row r="56">
          <cell r="A56" t="str">
            <v>Jánská Josefína</v>
          </cell>
          <cell r="B56">
            <v>2008</v>
          </cell>
          <cell r="C56" t="str">
            <v>Skiklub Strakonice</v>
          </cell>
          <cell r="D56">
            <v>4.3055555555555555E-3</v>
          </cell>
          <cell r="E56" t="str">
            <v>1 km</v>
          </cell>
          <cell r="F56">
            <v>9</v>
          </cell>
        </row>
        <row r="57">
          <cell r="A57" t="str">
            <v>Jánský Matyáš</v>
          </cell>
          <cell r="B57">
            <v>2000</v>
          </cell>
          <cell r="C57" t="str">
            <v>Skiklub Strakonice</v>
          </cell>
          <cell r="D57">
            <v>1.4155092592592592E-2</v>
          </cell>
          <cell r="E57" t="str">
            <v>5 km</v>
          </cell>
          <cell r="F57">
            <v>1</v>
          </cell>
        </row>
        <row r="58">
          <cell r="A58" t="str">
            <v>Jarolím Daniel</v>
          </cell>
          <cell r="B58">
            <v>2002</v>
          </cell>
          <cell r="C58" t="str">
            <v>ČZ Strakonice</v>
          </cell>
          <cell r="D58">
            <v>1.6076388888888887E-2</v>
          </cell>
          <cell r="E58" t="str">
            <v>4 km</v>
          </cell>
          <cell r="F58">
            <v>3</v>
          </cell>
        </row>
        <row r="59">
          <cell r="A59" t="str">
            <v>Jarolím Michal</v>
          </cell>
          <cell r="B59">
            <v>1989</v>
          </cell>
          <cell r="C59" t="str">
            <v>VS Tábor</v>
          </cell>
          <cell r="D59">
            <v>2.2326388888888885E-2</v>
          </cell>
          <cell r="E59" t="str">
            <v>7 km</v>
          </cell>
          <cell r="F59">
            <v>7</v>
          </cell>
        </row>
        <row r="60">
          <cell r="A60" t="str">
            <v>Jirouš Viktor</v>
          </cell>
          <cell r="B60">
            <v>2011</v>
          </cell>
          <cell r="C60" t="str">
            <v>Bike Factory</v>
          </cell>
          <cell r="D60">
            <v>2.0833333333333332E-2</v>
          </cell>
          <cell r="E60" t="str">
            <v>200 m</v>
          </cell>
          <cell r="F60">
            <v>1</v>
          </cell>
        </row>
        <row r="61">
          <cell r="A61" t="str">
            <v>Jungwirth Jiří</v>
          </cell>
          <cell r="B61">
            <v>2004</v>
          </cell>
          <cell r="C61" t="str">
            <v>Atletika Katovice</v>
          </cell>
          <cell r="D61">
            <v>1.3773148148148147E-2</v>
          </cell>
          <cell r="E61" t="str">
            <v>3 km</v>
          </cell>
          <cell r="F61">
            <v>8</v>
          </cell>
        </row>
        <row r="62">
          <cell r="A62" t="str">
            <v>Kadoch Michal</v>
          </cell>
          <cell r="B62">
            <v>1987</v>
          </cell>
          <cell r="C62" t="str">
            <v>Salomon team</v>
          </cell>
          <cell r="D62">
            <v>2.1840277777777778E-2</v>
          </cell>
          <cell r="E62" t="str">
            <v>7 km</v>
          </cell>
          <cell r="F62">
            <v>6</v>
          </cell>
        </row>
        <row r="63">
          <cell r="A63" t="str">
            <v>Kaifer Jan</v>
          </cell>
          <cell r="B63">
            <v>1998</v>
          </cell>
          <cell r="C63" t="str">
            <v>Ski Sokol Stachy</v>
          </cell>
          <cell r="D63">
            <v>2.1504629629629627E-2</v>
          </cell>
          <cell r="E63" t="str">
            <v>7 km</v>
          </cell>
          <cell r="F63">
            <v>5</v>
          </cell>
        </row>
        <row r="64">
          <cell r="A64" t="str">
            <v>Kalivoda Lukáš</v>
          </cell>
          <cell r="B64">
            <v>2003</v>
          </cell>
          <cell r="C64" t="str">
            <v>Fischer Skiklub Šumava</v>
          </cell>
          <cell r="D64">
            <v>1.2118055555555556E-2</v>
          </cell>
          <cell r="E64" t="str">
            <v>3 km</v>
          </cell>
          <cell r="F64">
            <v>3</v>
          </cell>
        </row>
        <row r="65">
          <cell r="A65" t="str">
            <v>Keiferová Iva</v>
          </cell>
          <cell r="B65">
            <v>2005</v>
          </cell>
          <cell r="C65" t="str">
            <v>Sokol Stachy</v>
          </cell>
          <cell r="D65">
            <v>0.01</v>
          </cell>
          <cell r="E65" t="str">
            <v>2 km</v>
          </cell>
          <cell r="F65">
            <v>4</v>
          </cell>
        </row>
        <row r="66">
          <cell r="A66" t="str">
            <v>Kofroň Tomáš</v>
          </cell>
          <cell r="B66">
            <v>2007</v>
          </cell>
          <cell r="C66" t="str">
            <v>Atletika Písek</v>
          </cell>
          <cell r="D66">
            <v>3.4375E-3</v>
          </cell>
          <cell r="E66" t="str">
            <v>1 km</v>
          </cell>
          <cell r="F66">
            <v>1</v>
          </cell>
        </row>
        <row r="67">
          <cell r="A67" t="str">
            <v>Köhler Adam</v>
          </cell>
          <cell r="B67">
            <v>2007</v>
          </cell>
          <cell r="C67" t="str">
            <v>Není zadán</v>
          </cell>
          <cell r="D67">
            <v>3.9467592592592592E-3</v>
          </cell>
          <cell r="E67" t="str">
            <v>1 km</v>
          </cell>
          <cell r="F67">
            <v>5</v>
          </cell>
        </row>
        <row r="68">
          <cell r="A68" t="str">
            <v>Košnarová Adriana</v>
          </cell>
          <cell r="B68">
            <v>2007</v>
          </cell>
          <cell r="C68" t="str">
            <v>Fischer Skiklub Šumava</v>
          </cell>
          <cell r="D68">
            <v>3.8773148148148143E-3</v>
          </cell>
          <cell r="E68" t="str">
            <v>1 km</v>
          </cell>
          <cell r="F68">
            <v>4</v>
          </cell>
        </row>
        <row r="69">
          <cell r="A69" t="str">
            <v>Kotlíková Marie</v>
          </cell>
          <cell r="B69">
            <v>1953</v>
          </cell>
          <cell r="C69" t="str">
            <v>Vimperk</v>
          </cell>
          <cell r="D69">
            <v>1.650462962962963E-2</v>
          </cell>
          <cell r="E69" t="str">
            <v>3 km</v>
          </cell>
          <cell r="F69">
            <v>6</v>
          </cell>
        </row>
        <row r="70">
          <cell r="A70" t="str">
            <v>Kotýnek Jan</v>
          </cell>
          <cell r="B70">
            <v>2008</v>
          </cell>
          <cell r="C70" t="str">
            <v>Sokol Zliv</v>
          </cell>
          <cell r="D70">
            <v>4.155092592592593E-3</v>
          </cell>
          <cell r="E70" t="str">
            <v>1 km</v>
          </cell>
          <cell r="F70">
            <v>7</v>
          </cell>
        </row>
        <row r="71">
          <cell r="A71" t="str">
            <v>Koutýnek Rudolf</v>
          </cell>
          <cell r="B71">
            <v>2002</v>
          </cell>
          <cell r="C71" t="str">
            <v>Sokol Zliv</v>
          </cell>
          <cell r="D71">
            <v>2.2129629629629628E-2</v>
          </cell>
          <cell r="E71" t="str">
            <v>4 km</v>
          </cell>
          <cell r="F71">
            <v>6</v>
          </cell>
        </row>
        <row r="72">
          <cell r="A72" t="str">
            <v>Kreuzigerová Tereza</v>
          </cell>
          <cell r="B72">
            <v>1997</v>
          </cell>
          <cell r="C72" t="str">
            <v>Ski Sokol Stachy</v>
          </cell>
          <cell r="D72">
            <v>1.7152777777777777E-2</v>
          </cell>
          <cell r="E72" t="str">
            <v>5 km</v>
          </cell>
          <cell r="F72">
            <v>5</v>
          </cell>
        </row>
        <row r="73">
          <cell r="A73" t="str">
            <v>Křivancová Tereza</v>
          </cell>
          <cell r="B73">
            <v>2009</v>
          </cell>
          <cell r="C73" t="str">
            <v>Atletika Katovice</v>
          </cell>
          <cell r="D73">
            <v>1.5972222222222221E-3</v>
          </cell>
          <cell r="E73" t="str">
            <v>500 m</v>
          </cell>
          <cell r="F73">
            <v>9</v>
          </cell>
        </row>
        <row r="74">
          <cell r="A74" t="str">
            <v>Kříž Luděk</v>
          </cell>
          <cell r="B74">
            <v>2009</v>
          </cell>
          <cell r="C74" t="str">
            <v>Bike Factory</v>
          </cell>
          <cell r="D74">
            <v>1.2268518518518518E-3</v>
          </cell>
          <cell r="E74" t="str">
            <v>500 m</v>
          </cell>
          <cell r="F74">
            <v>3</v>
          </cell>
        </row>
        <row r="75">
          <cell r="A75" t="str">
            <v>Kříž Lukáš</v>
          </cell>
          <cell r="B75">
            <v>2012</v>
          </cell>
          <cell r="C75" t="str">
            <v>Bike Factory</v>
          </cell>
          <cell r="D75">
            <v>4.7453703703703704E-4</v>
          </cell>
          <cell r="E75" t="str">
            <v>200 m</v>
          </cell>
          <cell r="F75">
            <v>4</v>
          </cell>
        </row>
        <row r="76">
          <cell r="A76" t="str">
            <v>Kunzman Jakub</v>
          </cell>
          <cell r="B76">
            <v>2009</v>
          </cell>
          <cell r="C76" t="str">
            <v>Atletika Katovice</v>
          </cell>
          <cell r="D76">
            <v>1.1689814814814816E-3</v>
          </cell>
          <cell r="E76" t="str">
            <v>500 m</v>
          </cell>
          <cell r="F76">
            <v>2</v>
          </cell>
        </row>
        <row r="77">
          <cell r="A77" t="str">
            <v>Leszkowová Ivana</v>
          </cell>
          <cell r="B77">
            <v>2006</v>
          </cell>
          <cell r="C77" t="str">
            <v>Šutri Prachatice</v>
          </cell>
          <cell r="D77">
            <v>1.224537037037037E-2</v>
          </cell>
          <cell r="E77" t="str">
            <v>2 km</v>
          </cell>
          <cell r="F77">
            <v>7</v>
          </cell>
        </row>
        <row r="78">
          <cell r="A78" t="str">
            <v>Lišková Kateřina</v>
          </cell>
          <cell r="B78">
            <v>2009</v>
          </cell>
          <cell r="C78" t="str">
            <v>Atletika Katovice</v>
          </cell>
          <cell r="D78">
            <v>1.1921296296296296E-3</v>
          </cell>
          <cell r="E78" t="str">
            <v>500 m</v>
          </cell>
          <cell r="F78">
            <v>1</v>
          </cell>
        </row>
        <row r="79">
          <cell r="A79" t="str">
            <v>Machová Marie</v>
          </cell>
          <cell r="B79">
            <v>2007</v>
          </cell>
          <cell r="C79" t="str">
            <v>Fischer Skiklub Šumava</v>
          </cell>
          <cell r="D79">
            <v>3.4027777777777784E-3</v>
          </cell>
          <cell r="E79" t="str">
            <v>1 km</v>
          </cell>
          <cell r="F79">
            <v>1</v>
          </cell>
        </row>
        <row r="80">
          <cell r="A80" t="str">
            <v>Mánek Jiří</v>
          </cell>
          <cell r="B80">
            <v>1998</v>
          </cell>
          <cell r="C80" t="str">
            <v>SKSV - Tréninková skupina Pavlásek</v>
          </cell>
          <cell r="D80">
            <v>2.0648148148148148E-2</v>
          </cell>
          <cell r="E80" t="str">
            <v>7 km</v>
          </cell>
          <cell r="F80">
            <v>3</v>
          </cell>
        </row>
        <row r="81">
          <cell r="A81" t="str">
            <v>Mánková Emma</v>
          </cell>
          <cell r="B81">
            <v>2008</v>
          </cell>
          <cell r="C81" t="str">
            <v>Outdoor kids Čkyně</v>
          </cell>
          <cell r="D81">
            <v>3.7037037037037034E-3</v>
          </cell>
          <cell r="E81" t="str">
            <v>1 km</v>
          </cell>
          <cell r="F81">
            <v>2</v>
          </cell>
        </row>
        <row r="82">
          <cell r="A82" t="str">
            <v>Marek Václav</v>
          </cell>
          <cell r="B82">
            <v>1956</v>
          </cell>
          <cell r="C82" t="str">
            <v>Sherpa Mníšek pod Brdy</v>
          </cell>
          <cell r="D82">
            <v>1.7256944444444446E-2</v>
          </cell>
          <cell r="E82" t="str">
            <v>5 km</v>
          </cell>
          <cell r="F82">
            <v>8</v>
          </cell>
        </row>
        <row r="83">
          <cell r="A83" t="str">
            <v>Nárovcová Monika</v>
          </cell>
          <cell r="B83">
            <v>2005</v>
          </cell>
          <cell r="C83" t="str">
            <v>Fischer Skiklub Šumava</v>
          </cell>
          <cell r="D83">
            <v>9.8495370370370369E-3</v>
          </cell>
          <cell r="E83" t="str">
            <v>2 km</v>
          </cell>
          <cell r="F83">
            <v>3</v>
          </cell>
        </row>
        <row r="84">
          <cell r="A84" t="str">
            <v>Nejedlý Adam</v>
          </cell>
          <cell r="B84">
            <v>1995</v>
          </cell>
          <cell r="C84" t="str">
            <v>Atletika Katovice</v>
          </cell>
          <cell r="D84">
            <v>2.4837962962962964E-2</v>
          </cell>
          <cell r="E84" t="str">
            <v>7 km</v>
          </cell>
          <cell r="F84">
            <v>8</v>
          </cell>
        </row>
        <row r="85">
          <cell r="A85" t="str">
            <v>Němcová Patricie</v>
          </cell>
          <cell r="B85">
            <v>2003</v>
          </cell>
          <cell r="C85" t="str">
            <v>Skiklub Strakonice</v>
          </cell>
          <cell r="D85">
            <v>1.6805555555555556E-2</v>
          </cell>
          <cell r="E85" t="str">
            <v>3 km</v>
          </cell>
          <cell r="F85">
            <v>4</v>
          </cell>
        </row>
        <row r="86">
          <cell r="A86" t="str">
            <v>Nová Miroslava</v>
          </cell>
          <cell r="B86">
            <v>2007</v>
          </cell>
          <cell r="C86" t="str">
            <v>Ski Sokol Stachy</v>
          </cell>
          <cell r="D86">
            <v>3.9699074074074072E-3</v>
          </cell>
          <cell r="E86" t="str">
            <v>1 km</v>
          </cell>
          <cell r="F86">
            <v>6</v>
          </cell>
        </row>
        <row r="87">
          <cell r="A87" t="str">
            <v>Novák Matěj</v>
          </cell>
          <cell r="B87">
            <v>2009</v>
          </cell>
          <cell r="C87" t="str">
            <v>Skiklub Strakonice</v>
          </cell>
          <cell r="D87">
            <v>1.0995370370370371E-3</v>
          </cell>
          <cell r="E87" t="str">
            <v>500 m</v>
          </cell>
          <cell r="F87">
            <v>1</v>
          </cell>
        </row>
        <row r="88">
          <cell r="A88" t="str">
            <v>Nováková Nela</v>
          </cell>
          <cell r="B88">
            <v>2012</v>
          </cell>
          <cell r="C88" t="str">
            <v>Skiklub Strakonice</v>
          </cell>
          <cell r="D88">
            <v>2.7083333333333334E-2</v>
          </cell>
          <cell r="E88" t="str">
            <v>200 m</v>
          </cell>
          <cell r="F88">
            <v>4</v>
          </cell>
        </row>
        <row r="89">
          <cell r="A89" t="str">
            <v>Novotný Jonáš</v>
          </cell>
          <cell r="B89">
            <v>2002</v>
          </cell>
          <cell r="C89" t="str">
            <v>Skiklub Strakonice</v>
          </cell>
          <cell r="D89">
            <v>1.5613425925925926E-2</v>
          </cell>
          <cell r="E89" t="str">
            <v>4 km</v>
          </cell>
          <cell r="F89">
            <v>1</v>
          </cell>
        </row>
        <row r="90">
          <cell r="A90" t="str">
            <v>Novotný Martin</v>
          </cell>
          <cell r="B90">
            <v>2004</v>
          </cell>
          <cell r="C90" t="str">
            <v>Husot Strakonice</v>
          </cell>
          <cell r="D90">
            <v>1.6608796296296299E-2</v>
          </cell>
          <cell r="E90" t="str">
            <v>3 km</v>
          </cell>
          <cell r="F90">
            <v>11</v>
          </cell>
        </row>
        <row r="91">
          <cell r="A91" t="str">
            <v>Nový Tomáš</v>
          </cell>
          <cell r="B91">
            <v>2006</v>
          </cell>
          <cell r="C91" t="str">
            <v>Skiklub Strakonice</v>
          </cell>
          <cell r="D91">
            <v>1.1851851851851851E-2</v>
          </cell>
          <cell r="E91" t="str">
            <v>2 km</v>
          </cell>
          <cell r="F91">
            <v>8</v>
          </cell>
        </row>
        <row r="92">
          <cell r="A92" t="str">
            <v>Ollé Ester</v>
          </cell>
          <cell r="B92">
            <v>2007</v>
          </cell>
          <cell r="C92" t="str">
            <v>Fischer Skiklub Šumava</v>
          </cell>
          <cell r="D92">
            <v>4.1782407407407402E-3</v>
          </cell>
          <cell r="E92" t="str">
            <v>1 km</v>
          </cell>
          <cell r="F92">
            <v>7</v>
          </cell>
        </row>
        <row r="93">
          <cell r="A93" t="str">
            <v>Ollé Viktorie</v>
          </cell>
          <cell r="B93">
            <v>2010</v>
          </cell>
          <cell r="C93" t="str">
            <v>Fischer Skiklub Šumava</v>
          </cell>
          <cell r="D93">
            <v>1.3310185185185185E-3</v>
          </cell>
          <cell r="E93" t="str">
            <v>500 m</v>
          </cell>
          <cell r="F93">
            <v>4</v>
          </cell>
        </row>
        <row r="94">
          <cell r="A94" t="str">
            <v>Pavlásek Šimon</v>
          </cell>
          <cell r="B94">
            <v>2002</v>
          </cell>
          <cell r="C94" t="str">
            <v>SKSV - Tréninková skupina Pavlásek</v>
          </cell>
          <cell r="D94">
            <v>1.6041666666666666E-2</v>
          </cell>
          <cell r="E94" t="str">
            <v>4 km</v>
          </cell>
          <cell r="F94">
            <v>2</v>
          </cell>
        </row>
        <row r="95">
          <cell r="A95" t="str">
            <v>Pavlásková Anežka</v>
          </cell>
          <cell r="B95">
            <v>2004</v>
          </cell>
          <cell r="C95" t="str">
            <v>Fischer Skiklub Šumava</v>
          </cell>
          <cell r="D95">
            <v>1.4502314814814815E-2</v>
          </cell>
          <cell r="E95" t="str">
            <v>3 km</v>
          </cell>
          <cell r="F95">
            <v>3</v>
          </cell>
        </row>
        <row r="96">
          <cell r="A96" t="str">
            <v>Pavlásková Kamila</v>
          </cell>
          <cell r="B96">
            <v>1975</v>
          </cell>
          <cell r="C96" t="str">
            <v>Fischer Skiklub Šumava</v>
          </cell>
          <cell r="D96">
            <v>1.9444444444444445E-2</v>
          </cell>
          <cell r="E96" t="str">
            <v>5 km</v>
          </cell>
          <cell r="F96">
            <v>7</v>
          </cell>
        </row>
        <row r="97">
          <cell r="A97" t="str">
            <v>Pech Roman</v>
          </cell>
          <cell r="B97">
            <v>1962</v>
          </cell>
          <cell r="C97" t="str">
            <v>Fischer Skiklub Šumava</v>
          </cell>
          <cell r="D97">
            <v>1.5914351851851853E-2</v>
          </cell>
          <cell r="E97" t="str">
            <v>5 km</v>
          </cell>
          <cell r="F97">
            <v>6</v>
          </cell>
        </row>
        <row r="98">
          <cell r="A98" t="str">
            <v>Pešek Jiří</v>
          </cell>
          <cell r="B98">
            <v>2004</v>
          </cell>
          <cell r="C98" t="str">
            <v>Atletika Katovice</v>
          </cell>
          <cell r="D98">
            <v>1.3784722222222224E-2</v>
          </cell>
          <cell r="E98" t="str">
            <v>3 km</v>
          </cell>
          <cell r="F98">
            <v>9</v>
          </cell>
        </row>
        <row r="99">
          <cell r="A99" t="str">
            <v>Pešek Votěch</v>
          </cell>
          <cell r="B99">
            <v>2009</v>
          </cell>
          <cell r="C99" t="str">
            <v>Atletika Katovice</v>
          </cell>
          <cell r="D99">
            <v>1.4120370370370369E-3</v>
          </cell>
          <cell r="E99" t="str">
            <v>500 m</v>
          </cell>
          <cell r="F99">
            <v>6</v>
          </cell>
        </row>
        <row r="100">
          <cell r="A100" t="str">
            <v>Pláničková Eva</v>
          </cell>
          <cell r="B100">
            <v>1954</v>
          </cell>
          <cell r="C100" t="str">
            <v>Atletika Tábor</v>
          </cell>
          <cell r="D100">
            <v>2.8715277777777781E-2</v>
          </cell>
          <cell r="E100" t="str">
            <v>3 km</v>
          </cell>
          <cell r="F100">
            <v>7</v>
          </cell>
        </row>
        <row r="101">
          <cell r="A101" t="str">
            <v>Prokůpek Jan</v>
          </cell>
          <cell r="B101">
            <v>2010</v>
          </cell>
          <cell r="C101" t="str">
            <v>Outdoor kids Čkyně</v>
          </cell>
          <cell r="D101">
            <v>1.4583333333333334E-3</v>
          </cell>
          <cell r="E101" t="str">
            <v>500 m</v>
          </cell>
          <cell r="F101">
            <v>7</v>
          </cell>
        </row>
        <row r="102">
          <cell r="A102" t="str">
            <v>Předotová Ellen</v>
          </cell>
          <cell r="B102">
            <v>2008</v>
          </cell>
          <cell r="C102" t="str">
            <v>Sokol Stachy</v>
          </cell>
          <cell r="D102">
            <v>4.6874999999999998E-3</v>
          </cell>
          <cell r="E102" t="str">
            <v>1 km</v>
          </cell>
          <cell r="F102">
            <v>11</v>
          </cell>
        </row>
        <row r="103">
          <cell r="A103" t="str">
            <v>Půbalová Lucie</v>
          </cell>
          <cell r="B103">
            <v>2013</v>
          </cell>
          <cell r="C103" t="str">
            <v>Pension Lydie</v>
          </cell>
          <cell r="D103">
            <v>3.7499999999999999E-2</v>
          </cell>
          <cell r="E103" t="str">
            <v>200 m</v>
          </cell>
          <cell r="F103">
            <v>6</v>
          </cell>
        </row>
        <row r="104">
          <cell r="A104" t="str">
            <v>Půbalová Silvie</v>
          </cell>
          <cell r="B104">
            <v>2010</v>
          </cell>
          <cell r="C104" t="str">
            <v>Strakonice</v>
          </cell>
          <cell r="D104">
            <v>1.25E-3</v>
          </cell>
          <cell r="E104" t="str">
            <v>500 m</v>
          </cell>
          <cell r="F104">
            <v>3</v>
          </cell>
        </row>
        <row r="105">
          <cell r="A105" t="str">
            <v>Randáková Hanka</v>
          </cell>
          <cell r="B105">
            <v>2005</v>
          </cell>
          <cell r="C105" t="str">
            <v>Sokol Stachy</v>
          </cell>
          <cell r="D105">
            <v>8.8888888888888889E-3</v>
          </cell>
          <cell r="E105" t="str">
            <v>2 km</v>
          </cell>
          <cell r="F105">
            <v>1</v>
          </cell>
        </row>
        <row r="106">
          <cell r="A106" t="str">
            <v>Randáková Jana</v>
          </cell>
          <cell r="B106">
            <v>2011</v>
          </cell>
          <cell r="C106" t="str">
            <v>Ski Sokol Stachy</v>
          </cell>
          <cell r="D106">
            <v>1.9444444444444445E-2</v>
          </cell>
          <cell r="E106" t="str">
            <v>200 m</v>
          </cell>
          <cell r="F106">
            <v>1</v>
          </cell>
        </row>
        <row r="107">
          <cell r="A107" t="str">
            <v>Rathauská Anna</v>
          </cell>
          <cell r="B107">
            <v>2008</v>
          </cell>
          <cell r="C107" t="str">
            <v>Sokol Stachy</v>
          </cell>
          <cell r="D107">
            <v>4.4675925925925933E-3</v>
          </cell>
          <cell r="E107" t="str">
            <v>1 km</v>
          </cell>
          <cell r="F107">
            <v>10</v>
          </cell>
        </row>
        <row r="108">
          <cell r="A108" t="str">
            <v>Razák Aleš</v>
          </cell>
          <cell r="B108">
            <v>2007</v>
          </cell>
          <cell r="C108" t="str">
            <v>Atletika Katovice</v>
          </cell>
          <cell r="D108">
            <v>3.9120370370370368E-3</v>
          </cell>
          <cell r="E108" t="str">
            <v>1 km</v>
          </cell>
          <cell r="F108">
            <v>4</v>
          </cell>
        </row>
        <row r="109">
          <cell r="A109" t="str">
            <v>Rybáček Jan</v>
          </cell>
          <cell r="B109">
            <v>2010</v>
          </cell>
          <cell r="C109" t="str">
            <v>HC Strakonice</v>
          </cell>
          <cell r="D109">
            <v>1.4930555555555556E-3</v>
          </cell>
          <cell r="E109" t="str">
            <v>500 m</v>
          </cell>
          <cell r="F109">
            <v>8</v>
          </cell>
        </row>
        <row r="110">
          <cell r="A110" t="str">
            <v>Ryplová Simona</v>
          </cell>
          <cell r="B110">
            <v>2001</v>
          </cell>
          <cell r="C110" t="str">
            <v>Ski Sokol Stachy</v>
          </cell>
          <cell r="D110">
            <v>2.0243055555555552E-2</v>
          </cell>
          <cell r="E110" t="str">
            <v>4 km</v>
          </cell>
          <cell r="F110">
            <v>2</v>
          </cell>
        </row>
        <row r="111">
          <cell r="A111" t="str">
            <v>Řehoř František</v>
          </cell>
          <cell r="B111">
            <v>1970</v>
          </cell>
          <cell r="C111" t="str">
            <v>Fischer Skiklub Šumava</v>
          </cell>
          <cell r="D111">
            <v>1.5324074074074073E-2</v>
          </cell>
          <cell r="E111" t="str">
            <v>5 km</v>
          </cell>
          <cell r="F111">
            <v>4</v>
          </cell>
        </row>
        <row r="112">
          <cell r="A112" t="str">
            <v>Samek Mikuláš</v>
          </cell>
          <cell r="B112">
            <v>2008</v>
          </cell>
          <cell r="C112" t="str">
            <v>Fischer Skiklub Šumava</v>
          </cell>
          <cell r="D112">
            <v>4.5601851851851853E-3</v>
          </cell>
          <cell r="E112" t="str">
            <v>1 km</v>
          </cell>
          <cell r="F112">
            <v>10</v>
          </cell>
        </row>
        <row r="113">
          <cell r="A113" t="str">
            <v>Samek Tomáš</v>
          </cell>
          <cell r="B113">
            <v>1976</v>
          </cell>
          <cell r="C113" t="str">
            <v>Fischer Skiklub Šumava</v>
          </cell>
          <cell r="D113">
            <v>1.9745370370370371E-2</v>
          </cell>
          <cell r="E113" t="str">
            <v>5 km</v>
          </cell>
          <cell r="F113">
            <v>15</v>
          </cell>
        </row>
        <row r="114">
          <cell r="A114" t="str">
            <v>Silovská Barbora</v>
          </cell>
          <cell r="B114">
            <v>2007</v>
          </cell>
          <cell r="C114" t="str">
            <v>Skiklub Strakonice</v>
          </cell>
          <cell r="D114">
            <v>3.7731481481481483E-3</v>
          </cell>
          <cell r="E114" t="str">
            <v>1 km</v>
          </cell>
          <cell r="F114">
            <v>3</v>
          </cell>
        </row>
        <row r="115">
          <cell r="A115" t="str">
            <v>Silovský Vojtěch</v>
          </cell>
          <cell r="B115">
            <v>2003</v>
          </cell>
          <cell r="C115" t="str">
            <v>Skiklub Strakonice</v>
          </cell>
          <cell r="D115">
            <v>1.2314814814814815E-2</v>
          </cell>
          <cell r="E115" t="str">
            <v>3 km</v>
          </cell>
          <cell r="F115">
            <v>5</v>
          </cell>
        </row>
        <row r="116">
          <cell r="A116" t="str">
            <v>Smolová Jolana</v>
          </cell>
          <cell r="B116">
            <v>1967</v>
          </cell>
          <cell r="C116" t="str">
            <v>Sport tým Vimperk</v>
          </cell>
          <cell r="D116">
            <v>1.4004629629629631E-2</v>
          </cell>
          <cell r="E116" t="str">
            <v>3 km</v>
          </cell>
          <cell r="F116">
            <v>3</v>
          </cell>
        </row>
        <row r="117">
          <cell r="A117" t="str">
            <v>Soukup Josef</v>
          </cell>
          <cell r="B117">
            <v>1987</v>
          </cell>
          <cell r="C117" t="str">
            <v>Zliv</v>
          </cell>
          <cell r="D117">
            <v>2.0474537037037038E-2</v>
          </cell>
          <cell r="E117" t="str">
            <v>7 km</v>
          </cell>
          <cell r="F117">
            <v>2</v>
          </cell>
        </row>
        <row r="118">
          <cell r="A118" t="str">
            <v>Soukupová Valerie</v>
          </cell>
          <cell r="B118">
            <v>1989</v>
          </cell>
          <cell r="C118" t="str">
            <v>Sokol České Budějovice</v>
          </cell>
          <cell r="D118">
            <v>1.4618055555555556E-2</v>
          </cell>
          <cell r="E118" t="str">
            <v>5 km</v>
          </cell>
          <cell r="F118">
            <v>1</v>
          </cell>
        </row>
        <row r="119">
          <cell r="A119" t="str">
            <v>Stadtherrová Adéla</v>
          </cell>
          <cell r="B119">
            <v>2011</v>
          </cell>
          <cell r="C119" t="str">
            <v>Bike Factory</v>
          </cell>
          <cell r="D119">
            <v>2.2222222222222223E-2</v>
          </cell>
          <cell r="E119" t="str">
            <v>200 m</v>
          </cell>
          <cell r="F119">
            <v>3</v>
          </cell>
        </row>
        <row r="120">
          <cell r="A120" t="str">
            <v>Šimurda Martin</v>
          </cell>
          <cell r="B120">
            <v>1972</v>
          </cell>
          <cell r="C120" t="str">
            <v>Fischer Skiklub Šumava</v>
          </cell>
          <cell r="D120">
            <v>1.3865740740740739E-2</v>
          </cell>
          <cell r="E120" t="str">
            <v>5 km</v>
          </cell>
          <cell r="F120">
            <v>1</v>
          </cell>
        </row>
        <row r="121">
          <cell r="A121" t="str">
            <v>Šimurdová Aneta</v>
          </cell>
          <cell r="B121">
            <v>2006</v>
          </cell>
          <cell r="C121" t="str">
            <v>Fischer Skiklub Šumava</v>
          </cell>
          <cell r="D121">
            <v>1.2430555555555554E-2</v>
          </cell>
          <cell r="E121" t="str">
            <v>2 km</v>
          </cell>
          <cell r="F121">
            <v>8</v>
          </cell>
        </row>
        <row r="122">
          <cell r="A122" t="str">
            <v>Šíp Jiří</v>
          </cell>
          <cell r="B122">
            <v>1964</v>
          </cell>
          <cell r="C122" t="str">
            <v>Skiklub Strakonice</v>
          </cell>
          <cell r="D122">
            <v>1.7233796296296296E-2</v>
          </cell>
          <cell r="E122" t="str">
            <v>5 km</v>
          </cell>
          <cell r="F122">
            <v>7</v>
          </cell>
        </row>
        <row r="123">
          <cell r="A123" t="str">
            <v>Šlesinger Marek</v>
          </cell>
          <cell r="B123">
            <v>2005</v>
          </cell>
          <cell r="C123" t="str">
            <v>Skiklub Strakonice</v>
          </cell>
          <cell r="D123">
            <v>1.230324074074074E-2</v>
          </cell>
          <cell r="E123" t="str">
            <v>2 km</v>
          </cell>
          <cell r="F123">
            <v>9</v>
          </cell>
        </row>
        <row r="124">
          <cell r="A124" t="str">
            <v>Šmíd Oliver</v>
          </cell>
          <cell r="B124">
            <v>2011</v>
          </cell>
          <cell r="C124" t="str">
            <v>Dražejov</v>
          </cell>
          <cell r="D124">
            <v>2.4999999999999998E-2</v>
          </cell>
          <cell r="E124" t="str">
            <v>200 m</v>
          </cell>
          <cell r="F124">
            <v>3</v>
          </cell>
        </row>
        <row r="125">
          <cell r="A125" t="str">
            <v>Štěrba Jan</v>
          </cell>
          <cell r="B125">
            <v>2009</v>
          </cell>
          <cell r="C125" t="str">
            <v>Fischer Skiklub Šumava</v>
          </cell>
          <cell r="D125">
            <v>1.2384259259259258E-3</v>
          </cell>
          <cell r="E125" t="str">
            <v>500 m</v>
          </cell>
          <cell r="F125">
            <v>5</v>
          </cell>
        </row>
        <row r="126">
          <cell r="A126" t="str">
            <v>Štěrba Petr</v>
          </cell>
          <cell r="B126">
            <v>2006</v>
          </cell>
          <cell r="C126" t="str">
            <v>Fischer Skiklub Šumava</v>
          </cell>
          <cell r="D126">
            <v>1.2615740740740742E-2</v>
          </cell>
          <cell r="E126" t="str">
            <v>2 km</v>
          </cell>
          <cell r="F126">
            <v>10</v>
          </cell>
        </row>
        <row r="127">
          <cell r="A127" t="str">
            <v>Tischler Jan</v>
          </cell>
          <cell r="B127">
            <v>2005</v>
          </cell>
          <cell r="C127" t="str">
            <v>Fischer Skiklub Šumava</v>
          </cell>
          <cell r="D127">
            <v>9.1782407407407403E-3</v>
          </cell>
          <cell r="E127" t="str">
            <v>2 km</v>
          </cell>
          <cell r="F127">
            <v>2</v>
          </cell>
        </row>
        <row r="128">
          <cell r="A128" t="str">
            <v>Tischler Josef</v>
          </cell>
          <cell r="B128">
            <v>2000</v>
          </cell>
          <cell r="C128" t="str">
            <v>Fischer Skiklub Šumava</v>
          </cell>
          <cell r="D128">
            <v>1.6319444444444445E-2</v>
          </cell>
          <cell r="E128" t="str">
            <v>5 km</v>
          </cell>
          <cell r="F128">
            <v>4</v>
          </cell>
        </row>
        <row r="129">
          <cell r="A129" t="str">
            <v>Tomšovic Antonín</v>
          </cell>
          <cell r="B129">
            <v>2007</v>
          </cell>
          <cell r="C129" t="str">
            <v>Atletika Katovice</v>
          </cell>
          <cell r="D129">
            <v>4.2592592592592595E-3</v>
          </cell>
          <cell r="E129" t="str">
            <v>1 km</v>
          </cell>
          <cell r="F129">
            <v>8</v>
          </cell>
        </row>
        <row r="130">
          <cell r="A130" t="str">
            <v>Tomšovic Jan</v>
          </cell>
          <cell r="B130">
            <v>2007</v>
          </cell>
          <cell r="C130" t="str">
            <v>Atletika Katovice</v>
          </cell>
          <cell r="D130">
            <v>3.7152777777777774E-3</v>
          </cell>
          <cell r="E130" t="str">
            <v>1 km</v>
          </cell>
          <cell r="F130">
            <v>2</v>
          </cell>
        </row>
        <row r="131">
          <cell r="A131" t="str">
            <v>Trančík Tomáš</v>
          </cell>
          <cell r="B131">
            <v>2011</v>
          </cell>
          <cell r="C131" t="str">
            <v>Atletika Katovice</v>
          </cell>
          <cell r="D131">
            <v>3.3333333333333333E-2</v>
          </cell>
          <cell r="E131" t="str">
            <v>200 m</v>
          </cell>
          <cell r="F131">
            <v>6</v>
          </cell>
        </row>
        <row r="132">
          <cell r="A132" t="str">
            <v>Trojan Filip</v>
          </cell>
          <cell r="B132">
            <v>2012</v>
          </cell>
          <cell r="C132" t="str">
            <v>Strakonice</v>
          </cell>
          <cell r="D132">
            <v>3.4722222222222224E-2</v>
          </cell>
          <cell r="E132" t="str">
            <v>200 m</v>
          </cell>
          <cell r="F132">
            <v>7</v>
          </cell>
        </row>
        <row r="133">
          <cell r="A133" t="str">
            <v>Trojan Zbyněk</v>
          </cell>
          <cell r="B133">
            <v>1979</v>
          </cell>
          <cell r="C133" t="str">
            <v>Strakonice</v>
          </cell>
          <cell r="D133">
            <v>1.7719907407407406E-2</v>
          </cell>
          <cell r="E133" t="str">
            <v>5 km</v>
          </cell>
          <cell r="F133">
            <v>9</v>
          </cell>
        </row>
        <row r="134">
          <cell r="A134" t="str">
            <v>TušlováAgáta</v>
          </cell>
          <cell r="B134">
            <v>2005</v>
          </cell>
          <cell r="C134" t="str">
            <v>Sokol Stachy</v>
          </cell>
          <cell r="D134">
            <v>8.9930555555555545E-3</v>
          </cell>
          <cell r="E134" t="str">
            <v>2 km</v>
          </cell>
          <cell r="F134">
            <v>2</v>
          </cell>
        </row>
        <row r="135">
          <cell r="A135" t="str">
            <v>Vácha Jan</v>
          </cell>
          <cell r="B135">
            <v>2007</v>
          </cell>
          <cell r="C135" t="str">
            <v>Sokol Stachy</v>
          </cell>
          <cell r="D135">
            <v>4.0162037037037033E-3</v>
          </cell>
          <cell r="E135" t="str">
            <v>1 km</v>
          </cell>
          <cell r="F135">
            <v>6</v>
          </cell>
        </row>
        <row r="136">
          <cell r="A136" t="str">
            <v>Vavříková Eliška</v>
          </cell>
          <cell r="B136">
            <v>2009</v>
          </cell>
          <cell r="C136" t="str">
            <v>Atletika Katovice</v>
          </cell>
          <cell r="D136">
            <v>1.5624999999999999E-3</v>
          </cell>
          <cell r="E136" t="str">
            <v>500 m</v>
          </cell>
          <cell r="F136">
            <v>8</v>
          </cell>
        </row>
        <row r="137">
          <cell r="A137" t="str">
            <v>Venclíková Tereza</v>
          </cell>
          <cell r="B137">
            <v>2008</v>
          </cell>
          <cell r="C137" t="str">
            <v>Fischer Skiklub Šumava</v>
          </cell>
          <cell r="D137">
            <v>4.8495370370370368E-3</v>
          </cell>
          <cell r="E137" t="str">
            <v>1 km</v>
          </cell>
          <cell r="F137">
            <v>12</v>
          </cell>
        </row>
        <row r="138">
          <cell r="A138" t="str">
            <v>Vlasáková Tereza</v>
          </cell>
          <cell r="B138">
            <v>2005</v>
          </cell>
          <cell r="C138" t="str">
            <v>Skiklub Strakonice</v>
          </cell>
          <cell r="D138">
            <v>1.0023148148148147E-2</v>
          </cell>
          <cell r="E138" t="str">
            <v>2 km</v>
          </cell>
          <cell r="F138">
            <v>5</v>
          </cell>
        </row>
        <row r="139">
          <cell r="A139" t="str">
            <v>Völflová Natálie</v>
          </cell>
          <cell r="B139">
            <v>2003</v>
          </cell>
          <cell r="C139" t="str">
            <v>Sokol Stachy</v>
          </cell>
          <cell r="D139">
            <v>1.2199074074074072E-2</v>
          </cell>
          <cell r="E139" t="str">
            <v>3 km</v>
          </cell>
          <cell r="F139">
            <v>1</v>
          </cell>
        </row>
        <row r="140">
          <cell r="A140" t="str">
            <v>Volda Vojtěch</v>
          </cell>
          <cell r="B140">
            <v>2004</v>
          </cell>
          <cell r="C140" t="str">
            <v>Sokol Stachy</v>
          </cell>
          <cell r="D140">
            <v>1.3032407407407407E-2</v>
          </cell>
          <cell r="E140" t="str">
            <v>3 km</v>
          </cell>
          <cell r="F140">
            <v>7</v>
          </cell>
        </row>
        <row r="141">
          <cell r="A141" t="str">
            <v>Vondráček Matyáš</v>
          </cell>
          <cell r="B141">
            <v>2004</v>
          </cell>
          <cell r="C141" t="str">
            <v>Fischer Skiklub Šumava</v>
          </cell>
          <cell r="D141">
            <v>1.2847222222222223E-2</v>
          </cell>
          <cell r="E141" t="str">
            <v>3 km</v>
          </cell>
          <cell r="F141">
            <v>6</v>
          </cell>
        </row>
        <row r="142">
          <cell r="A142" t="str">
            <v>Vostradovská Tereza</v>
          </cell>
          <cell r="B142">
            <v>1998</v>
          </cell>
          <cell r="C142" t="str">
            <v>SKSV - Tréninková skupina Pavlásek</v>
          </cell>
          <cell r="D142">
            <v>1.653935185185185E-2</v>
          </cell>
          <cell r="E142" t="str">
            <v>5 km</v>
          </cell>
          <cell r="F142">
            <v>3</v>
          </cell>
        </row>
        <row r="143">
          <cell r="A143" t="str">
            <v>Zuska Marcel</v>
          </cell>
          <cell r="B143">
            <v>2004</v>
          </cell>
          <cell r="C143" t="str">
            <v>Fischer Skiklub Šumava</v>
          </cell>
          <cell r="D143">
            <v>1.2175925925925929E-2</v>
          </cell>
          <cell r="E143" t="str">
            <v>3 km</v>
          </cell>
          <cell r="F143">
            <v>4</v>
          </cell>
        </row>
      </sheetData>
      <sheetData sheetId="3">
        <row r="2">
          <cell r="A2" t="str">
            <v>Bačíková Martina</v>
          </cell>
          <cell r="B2">
            <v>1975</v>
          </cell>
          <cell r="C2" t="str">
            <v>Fischer Skiklub Šumava</v>
          </cell>
          <cell r="D2">
            <v>1.6562500000000001E-2</v>
          </cell>
          <cell r="E2" t="str">
            <v>3km</v>
          </cell>
          <cell r="F2">
            <v>2</v>
          </cell>
        </row>
        <row r="3">
          <cell r="A3" t="str">
            <v>Beneš Adam</v>
          </cell>
          <cell r="B3">
            <v>2012</v>
          </cell>
          <cell r="C3" t="str">
            <v>Strakonice</v>
          </cell>
          <cell r="E3" t="str">
            <v>200m</v>
          </cell>
        </row>
        <row r="4">
          <cell r="A4" t="str">
            <v>Beneš Michal</v>
          </cell>
          <cell r="B4">
            <v>2007</v>
          </cell>
          <cell r="C4" t="str">
            <v>Skiklub Strakonice</v>
          </cell>
          <cell r="D4">
            <v>4.2361111111111115E-3</v>
          </cell>
          <cell r="E4" t="str">
            <v>1km</v>
          </cell>
          <cell r="F4">
            <v>6</v>
          </cell>
        </row>
        <row r="5">
          <cell r="A5" t="str">
            <v>Boček Filip</v>
          </cell>
          <cell r="B5">
            <v>1999</v>
          </cell>
          <cell r="C5" t="str">
            <v>Skiklub Strakonice</v>
          </cell>
          <cell r="D5">
            <v>1.4988425925925926E-2</v>
          </cell>
          <cell r="E5" t="str">
            <v>5km</v>
          </cell>
          <cell r="F5">
            <v>2</v>
          </cell>
        </row>
        <row r="6">
          <cell r="A6" t="str">
            <v>Boček Josef</v>
          </cell>
          <cell r="B6">
            <v>1968</v>
          </cell>
          <cell r="C6" t="str">
            <v>Skiklub Strakonice</v>
          </cell>
          <cell r="D6">
            <v>1.5474537037037037E-2</v>
          </cell>
          <cell r="E6" t="str">
            <v>5km</v>
          </cell>
          <cell r="F6">
            <v>7</v>
          </cell>
        </row>
        <row r="7">
          <cell r="A7" t="str">
            <v>Bočková Barbora</v>
          </cell>
          <cell r="B7">
            <v>2002</v>
          </cell>
          <cell r="C7" t="str">
            <v>Skiklub Strakonice</v>
          </cell>
          <cell r="D7">
            <v>1.3287037037037036E-2</v>
          </cell>
          <cell r="E7" t="str">
            <v>3km</v>
          </cell>
          <cell r="F7">
            <v>2</v>
          </cell>
        </row>
        <row r="8">
          <cell r="A8" t="str">
            <v>Brabec Vladimír</v>
          </cell>
          <cell r="B8">
            <v>1979</v>
          </cell>
          <cell r="C8" t="str">
            <v>Strakonice</v>
          </cell>
          <cell r="D8">
            <v>1.6875000000000001E-2</v>
          </cell>
          <cell r="E8" t="str">
            <v>5km</v>
          </cell>
          <cell r="F8">
            <v>12</v>
          </cell>
        </row>
        <row r="9">
          <cell r="A9" t="str">
            <v>Brand Kryštof</v>
          </cell>
          <cell r="B9">
            <v>2006</v>
          </cell>
          <cell r="C9" t="str">
            <v>Skiklub Strakonice</v>
          </cell>
          <cell r="D9">
            <v>3.9467592592592592E-3</v>
          </cell>
          <cell r="E9" t="str">
            <v>1km</v>
          </cell>
          <cell r="F9">
            <v>5</v>
          </cell>
        </row>
        <row r="10">
          <cell r="A10" t="str">
            <v>Brandová Lada</v>
          </cell>
          <cell r="B10">
            <v>1981</v>
          </cell>
          <cell r="C10" t="str">
            <v>Skiklub Strakonice</v>
          </cell>
          <cell r="D10">
            <v>1.4166666666666666E-2</v>
          </cell>
          <cell r="E10" t="str">
            <v>3km</v>
          </cell>
          <cell r="F10">
            <v>3</v>
          </cell>
        </row>
        <row r="11">
          <cell r="A11" t="str">
            <v>Capůrka Martin</v>
          </cell>
          <cell r="B11">
            <v>2010</v>
          </cell>
          <cell r="C11" t="str">
            <v>Atletika Milevsko</v>
          </cell>
          <cell r="E11" t="str">
            <v>200m</v>
          </cell>
        </row>
        <row r="12">
          <cell r="A12" t="str">
            <v>Capůrková Iveta</v>
          </cell>
          <cell r="B12">
            <v>2008</v>
          </cell>
          <cell r="C12" t="str">
            <v>Atletika Milevsko</v>
          </cell>
          <cell r="D12">
            <v>1.1689814814814816E-3</v>
          </cell>
          <cell r="E12" t="str">
            <v>500m</v>
          </cell>
          <cell r="F12">
            <v>4</v>
          </cell>
        </row>
        <row r="13">
          <cell r="A13" t="str">
            <v>Csirik Jiří</v>
          </cell>
          <cell r="B13">
            <v>1992</v>
          </cell>
          <cell r="C13" t="str">
            <v>Čurda je pán</v>
          </cell>
          <cell r="D13">
            <v>1.9131944444444444E-2</v>
          </cell>
          <cell r="E13" t="str">
            <v>7km</v>
          </cell>
          <cell r="F13">
            <v>1</v>
          </cell>
        </row>
        <row r="14">
          <cell r="A14" t="str">
            <v>Czerwenková Lucie</v>
          </cell>
          <cell r="B14">
            <v>2009</v>
          </cell>
          <cell r="C14" t="str">
            <v>Fischer Skiklub Šumava</v>
          </cell>
          <cell r="D14">
            <v>1.3078703703703703E-3</v>
          </cell>
          <cell r="E14" t="str">
            <v>500m</v>
          </cell>
          <cell r="F14">
            <v>8</v>
          </cell>
        </row>
        <row r="15">
          <cell r="A15" t="str">
            <v>Czerwenková Tereza</v>
          </cell>
          <cell r="B15">
            <v>2006</v>
          </cell>
          <cell r="C15" t="str">
            <v>Fischer Skiklub Šumava</v>
          </cell>
          <cell r="D15">
            <v>3.7731481481481483E-3</v>
          </cell>
          <cell r="E15" t="str">
            <v>1km</v>
          </cell>
          <cell r="F15">
            <v>4</v>
          </cell>
        </row>
        <row r="16">
          <cell r="A16" t="str">
            <v>Červený Daniel</v>
          </cell>
          <cell r="B16">
            <v>1999</v>
          </cell>
          <cell r="C16" t="str">
            <v>Fischer Skiklub Šumava</v>
          </cell>
          <cell r="D16">
            <v>1.4872685185185185E-2</v>
          </cell>
          <cell r="E16" t="str">
            <v>5km</v>
          </cell>
          <cell r="F16">
            <v>1</v>
          </cell>
        </row>
        <row r="17">
          <cell r="A17" t="str">
            <v>Daverná Karolína</v>
          </cell>
          <cell r="B17">
            <v>1997</v>
          </cell>
          <cell r="C17" t="str">
            <v>Staré Město pod Landštejnem</v>
          </cell>
          <cell r="D17">
            <v>1.8124999999999999E-2</v>
          </cell>
          <cell r="E17" t="str">
            <v>3km</v>
          </cell>
          <cell r="F17">
            <v>4</v>
          </cell>
        </row>
        <row r="18">
          <cell r="A18" t="str">
            <v>Debnar Martin</v>
          </cell>
          <cell r="B18">
            <v>1992</v>
          </cell>
          <cell r="C18" t="str">
            <v>Salming</v>
          </cell>
          <cell r="D18">
            <v>2.0578703703703703E-2</v>
          </cell>
          <cell r="E18" t="str">
            <v>7km</v>
          </cell>
          <cell r="F18">
            <v>3</v>
          </cell>
        </row>
        <row r="19">
          <cell r="A19" t="str">
            <v>Dideková Alžběta</v>
          </cell>
          <cell r="B19">
            <v>2003</v>
          </cell>
          <cell r="C19" t="str">
            <v>Skiklub Strakonice</v>
          </cell>
          <cell r="D19">
            <v>1.5486111111111112E-2</v>
          </cell>
          <cell r="E19" t="str">
            <v>3km</v>
          </cell>
          <cell r="F19">
            <v>7</v>
          </cell>
        </row>
        <row r="20">
          <cell r="A20" t="str">
            <v>Dokulilová Ludmila</v>
          </cell>
          <cell r="B20">
            <v>1962</v>
          </cell>
          <cell r="C20" t="str">
            <v>Sokol Stachy</v>
          </cell>
          <cell r="D20">
            <v>1.6030092592592592E-2</v>
          </cell>
          <cell r="E20" t="str">
            <v>3km</v>
          </cell>
          <cell r="F20">
            <v>1</v>
          </cell>
        </row>
        <row r="21">
          <cell r="A21" t="str">
            <v>Drnek Ondřej</v>
          </cell>
          <cell r="B21">
            <v>2004</v>
          </cell>
          <cell r="C21" t="str">
            <v>TJ Blatná</v>
          </cell>
          <cell r="D21">
            <v>9.5486111111111119E-3</v>
          </cell>
          <cell r="E21" t="str">
            <v>2km</v>
          </cell>
          <cell r="F21">
            <v>3</v>
          </cell>
        </row>
        <row r="22">
          <cell r="A22" t="str">
            <v>Dřevo Jakub</v>
          </cell>
          <cell r="B22">
            <v>2003</v>
          </cell>
          <cell r="C22" t="str">
            <v>Gymnázium Strakonice</v>
          </cell>
          <cell r="D22">
            <v>1.4722222222222222E-2</v>
          </cell>
          <cell r="E22" t="str">
            <v>3km</v>
          </cell>
          <cell r="F22">
            <v>11</v>
          </cell>
        </row>
        <row r="23">
          <cell r="A23" t="str">
            <v>Ehrlich Matouš</v>
          </cell>
          <cell r="B23">
            <v>2007</v>
          </cell>
          <cell r="C23" t="str">
            <v>Strakonic – Podolí</v>
          </cell>
          <cell r="D23">
            <v>4.6064814814814814E-3</v>
          </cell>
          <cell r="E23" t="str">
            <v>1km</v>
          </cell>
          <cell r="F23">
            <v>11</v>
          </cell>
        </row>
        <row r="24">
          <cell r="A24" t="str">
            <v>Forstová Tereza</v>
          </cell>
          <cell r="B24">
            <v>2001</v>
          </cell>
          <cell r="C24" t="str">
            <v>Sokol Stachy</v>
          </cell>
          <cell r="D24">
            <v>1.9583333333333335E-2</v>
          </cell>
          <cell r="E24" t="str">
            <v>4km</v>
          </cell>
          <cell r="F24">
            <v>3</v>
          </cell>
        </row>
        <row r="25">
          <cell r="A25" t="str">
            <v>Founě Jan</v>
          </cell>
          <cell r="B25">
            <v>1994</v>
          </cell>
          <cell r="C25" t="str">
            <v>Strakonice</v>
          </cell>
          <cell r="D25">
            <v>2.2905092592592591E-2</v>
          </cell>
          <cell r="E25" t="str">
            <v>7km</v>
          </cell>
          <cell r="F25">
            <v>6</v>
          </cell>
        </row>
        <row r="26">
          <cell r="A26" t="str">
            <v>Fromlová Lenka</v>
          </cell>
          <cell r="B26">
            <v>1988</v>
          </cell>
          <cell r="C26" t="str">
            <v>Skiklub Strakonice</v>
          </cell>
          <cell r="D26">
            <v>1.3634259259259259E-2</v>
          </cell>
          <cell r="E26" t="str">
            <v>3km</v>
          </cell>
          <cell r="F26">
            <v>2</v>
          </cell>
        </row>
        <row r="27">
          <cell r="A27" t="str">
            <v>Furbach Martin</v>
          </cell>
          <cell r="B27">
            <v>1975</v>
          </cell>
          <cell r="C27" t="str">
            <v>Strakonice</v>
          </cell>
          <cell r="D27">
            <v>1.4583333333333334E-2</v>
          </cell>
          <cell r="E27" t="str">
            <v>5km</v>
          </cell>
          <cell r="F27">
            <v>3</v>
          </cell>
        </row>
        <row r="28">
          <cell r="A28" t="str">
            <v>Furbach Patrik</v>
          </cell>
          <cell r="B28">
            <v>2005</v>
          </cell>
          <cell r="C28" t="str">
            <v>FK Junior Strakonice</v>
          </cell>
          <cell r="D28">
            <v>1.0138888888888888E-2</v>
          </cell>
          <cell r="E28" t="str">
            <v>2km</v>
          </cell>
          <cell r="F28">
            <v>5</v>
          </cell>
        </row>
        <row r="29">
          <cell r="A29" t="str">
            <v>Furbachová Krystýna</v>
          </cell>
          <cell r="B29">
            <v>2010</v>
          </cell>
          <cell r="C29" t="str">
            <v>Strakonice</v>
          </cell>
          <cell r="E29" t="str">
            <v>200m</v>
          </cell>
        </row>
        <row r="30">
          <cell r="A30" t="str">
            <v>Grabmuller Ivo</v>
          </cell>
          <cell r="B30">
            <v>1962</v>
          </cell>
          <cell r="C30" t="str">
            <v>Skiklub Vimperk</v>
          </cell>
          <cell r="D30">
            <v>1.5659722222222221E-2</v>
          </cell>
          <cell r="E30" t="str">
            <v>5km</v>
          </cell>
          <cell r="F30">
            <v>8</v>
          </cell>
        </row>
        <row r="31">
          <cell r="A31" t="str">
            <v>Grabmullerová Natálie</v>
          </cell>
          <cell r="B31">
            <v>1996</v>
          </cell>
          <cell r="C31" t="str">
            <v>Skiklub Šumava</v>
          </cell>
          <cell r="D31">
            <v>1.3287037037037036E-2</v>
          </cell>
          <cell r="E31" t="str">
            <v>3km</v>
          </cell>
          <cell r="F31">
            <v>1</v>
          </cell>
        </row>
        <row r="32">
          <cell r="A32" t="str">
            <v>Gribbin Daniel S.</v>
          </cell>
          <cell r="B32">
            <v>2003</v>
          </cell>
          <cell r="C32" t="str">
            <v>SK4Dvory ČB</v>
          </cell>
          <cell r="D32">
            <v>1.275462962962963E-2</v>
          </cell>
          <cell r="E32" t="str">
            <v>3km</v>
          </cell>
          <cell r="F32">
            <v>7</v>
          </cell>
        </row>
        <row r="33">
          <cell r="A33" t="str">
            <v>Gribinová Jana</v>
          </cell>
          <cell r="B33">
            <v>1968</v>
          </cell>
          <cell r="C33" t="str">
            <v>SK4Dvory ČB</v>
          </cell>
          <cell r="D33">
            <v>1.6458333333333332E-2</v>
          </cell>
          <cell r="E33" t="str">
            <v>3km</v>
          </cell>
          <cell r="F33">
            <v>7</v>
          </cell>
        </row>
        <row r="34">
          <cell r="A34" t="str">
            <v>Hankovec Milan</v>
          </cell>
          <cell r="B34">
            <v>1960</v>
          </cell>
          <cell r="C34" t="str">
            <v>Husot Strakonice</v>
          </cell>
          <cell r="D34">
            <v>1.6793981481481483E-2</v>
          </cell>
          <cell r="E34" t="str">
            <v>5km</v>
          </cell>
          <cell r="F34">
            <v>11</v>
          </cell>
        </row>
        <row r="35">
          <cell r="A35" t="str">
            <v>Hanuš Antonín</v>
          </cell>
          <cell r="B35">
            <v>1999</v>
          </cell>
          <cell r="C35" t="str">
            <v>Skiklub Strakonice</v>
          </cell>
          <cell r="D35">
            <v>1.8402777777777778E-2</v>
          </cell>
          <cell r="E35" t="str">
            <v>5km</v>
          </cell>
          <cell r="F35">
            <v>3</v>
          </cell>
        </row>
        <row r="36">
          <cell r="A36" t="str">
            <v>Hanušová Pavlína</v>
          </cell>
          <cell r="B36">
            <v>1970</v>
          </cell>
          <cell r="C36" t="str">
            <v>Skiklub Strakonice</v>
          </cell>
          <cell r="D36">
            <v>1.6377314814814813E-2</v>
          </cell>
          <cell r="E36" t="str">
            <v>3km</v>
          </cell>
          <cell r="F36">
            <v>6</v>
          </cell>
        </row>
        <row r="37">
          <cell r="A37" t="str">
            <v>Hanušová Štěpánka</v>
          </cell>
          <cell r="B37">
            <v>2001</v>
          </cell>
          <cell r="C37" t="str">
            <v>Skiklub Strakonice</v>
          </cell>
          <cell r="D37">
            <v>2.0995370370370369E-2</v>
          </cell>
          <cell r="E37" t="str">
            <v>4km</v>
          </cell>
          <cell r="F37">
            <v>4</v>
          </cell>
        </row>
        <row r="38">
          <cell r="A38" t="str">
            <v>Hausner Norbert</v>
          </cell>
          <cell r="B38">
            <v>2003</v>
          </cell>
          <cell r="C38" t="str">
            <v>ČZ Strakonice</v>
          </cell>
          <cell r="D38">
            <v>1.2870370370370371E-2</v>
          </cell>
          <cell r="E38" t="str">
            <v>3km</v>
          </cell>
          <cell r="F38">
            <v>9</v>
          </cell>
        </row>
        <row r="39">
          <cell r="A39" t="str">
            <v>Heidenreichová Adélka</v>
          </cell>
          <cell r="B39">
            <v>2006</v>
          </cell>
          <cell r="C39" t="str">
            <v>Sokol Stachy</v>
          </cell>
          <cell r="D39">
            <v>3.7499999999999999E-3</v>
          </cell>
          <cell r="E39" t="str">
            <v>1km</v>
          </cell>
          <cell r="F39">
            <v>3</v>
          </cell>
        </row>
        <row r="40">
          <cell r="A40" t="str">
            <v>Heidenreichová Eliška</v>
          </cell>
          <cell r="B40">
            <v>2009</v>
          </cell>
          <cell r="C40" t="str">
            <v>Sokol Stachy</v>
          </cell>
          <cell r="D40">
            <v>1.238425925925926E-3</v>
          </cell>
          <cell r="E40" t="str">
            <v>500m</v>
          </cell>
          <cell r="F40">
            <v>7</v>
          </cell>
        </row>
        <row r="41">
          <cell r="A41" t="str">
            <v>Hojdekr Martin</v>
          </cell>
          <cell r="B41">
            <v>1995</v>
          </cell>
          <cell r="C41" t="str">
            <v>Skiklub Jablonec nad Nisou</v>
          </cell>
          <cell r="D41">
            <v>2.0659722222222222E-2</v>
          </cell>
          <cell r="E41" t="str">
            <v>7km</v>
          </cell>
          <cell r="F41">
            <v>4</v>
          </cell>
        </row>
        <row r="42">
          <cell r="A42" t="str">
            <v>Hojdekr Tomáš</v>
          </cell>
          <cell r="B42">
            <v>2007</v>
          </cell>
          <cell r="C42" t="str">
            <v>Hojdy tým</v>
          </cell>
          <cell r="D42">
            <v>4.2592592592592595E-3</v>
          </cell>
          <cell r="E42" t="str">
            <v>1km</v>
          </cell>
          <cell r="F42">
            <v>8</v>
          </cell>
        </row>
        <row r="43">
          <cell r="A43" t="str">
            <v>Holoubek Jakub</v>
          </cell>
          <cell r="B43">
            <v>2002</v>
          </cell>
          <cell r="C43" t="str">
            <v>Fischer Skiklub Šumava</v>
          </cell>
          <cell r="D43">
            <v>1.1724537037037037E-2</v>
          </cell>
          <cell r="E43" t="str">
            <v>3km</v>
          </cell>
          <cell r="F43">
            <v>5</v>
          </cell>
        </row>
        <row r="44">
          <cell r="A44" t="str">
            <v>Holoubek Ondra</v>
          </cell>
          <cell r="B44">
            <v>2000</v>
          </cell>
          <cell r="C44" t="str">
            <v>Fischer Skiklub Šumava</v>
          </cell>
          <cell r="D44" t="str">
            <v>dns</v>
          </cell>
          <cell r="E44" t="str">
            <v>4km</v>
          </cell>
          <cell r="F44">
            <v>6</v>
          </cell>
        </row>
        <row r="45">
          <cell r="A45" t="str">
            <v>Holubová Lucie</v>
          </cell>
          <cell r="B45">
            <v>2008</v>
          </cell>
          <cell r="C45" t="str">
            <v>Fischer SK Šumava</v>
          </cell>
          <cell r="D45">
            <v>1.0648148148148149E-3</v>
          </cell>
          <cell r="E45" t="str">
            <v>500m</v>
          </cell>
          <cell r="F45">
            <v>2</v>
          </cell>
        </row>
        <row r="46">
          <cell r="A46" t="str">
            <v>Honsa Antonín</v>
          </cell>
          <cell r="B46">
            <v>2003</v>
          </cell>
          <cell r="C46" t="str">
            <v>Skiklub Šumava</v>
          </cell>
          <cell r="D46">
            <v>1.1319444444444444E-2</v>
          </cell>
          <cell r="E46" t="str">
            <v>3km</v>
          </cell>
          <cell r="F46">
            <v>1</v>
          </cell>
        </row>
        <row r="47">
          <cell r="A47" t="str">
            <v>Honsová Anežka</v>
          </cell>
          <cell r="B47">
            <v>2003</v>
          </cell>
          <cell r="C47" t="str">
            <v>Skiklub Šumava</v>
          </cell>
          <cell r="D47">
            <v>1.1446759259259259E-2</v>
          </cell>
          <cell r="E47" t="str">
            <v>3km</v>
          </cell>
          <cell r="F47">
            <v>1</v>
          </cell>
        </row>
        <row r="48">
          <cell r="A48" t="str">
            <v>Houška Jan</v>
          </cell>
          <cell r="B48">
            <v>2003</v>
          </cell>
          <cell r="C48" t="str">
            <v>Skiklub Strakonice</v>
          </cell>
          <cell r="D48">
            <v>1.1608796296296296E-2</v>
          </cell>
          <cell r="E48" t="str">
            <v>3km</v>
          </cell>
          <cell r="F48">
            <v>4</v>
          </cell>
        </row>
        <row r="49">
          <cell r="A49" t="str">
            <v>Hudečková Lucie</v>
          </cell>
          <cell r="B49">
            <v>2008</v>
          </cell>
          <cell r="C49" t="str">
            <v>Fischer SK Šumava</v>
          </cell>
          <cell r="D49">
            <v>1.0532407407407407E-3</v>
          </cell>
          <cell r="E49" t="str">
            <v>500m</v>
          </cell>
          <cell r="F49">
            <v>1</v>
          </cell>
        </row>
        <row r="50">
          <cell r="A50" t="str">
            <v>Huláč Ondřej</v>
          </cell>
          <cell r="B50">
            <v>1980</v>
          </cell>
          <cell r="D50">
            <v>2.1215277777777777E-2</v>
          </cell>
          <cell r="E50" t="str">
            <v>7km</v>
          </cell>
          <cell r="F50">
            <v>5</v>
          </cell>
        </row>
        <row r="51">
          <cell r="A51" t="str">
            <v>Hůrková Johanka</v>
          </cell>
          <cell r="B51">
            <v>2003</v>
          </cell>
          <cell r="C51" t="str">
            <v>Skiklub Strakonice</v>
          </cell>
          <cell r="D51">
            <v>1.3784722222222223E-2</v>
          </cell>
          <cell r="E51" t="str">
            <v>3km</v>
          </cell>
          <cell r="F51">
            <v>4</v>
          </cell>
        </row>
        <row r="52">
          <cell r="A52" t="str">
            <v>Chvalová Mirka</v>
          </cell>
          <cell r="B52">
            <v>1999</v>
          </cell>
          <cell r="C52" t="str">
            <v>Skiklub Strakonice</v>
          </cell>
          <cell r="D52">
            <v>2.011574074074074E-2</v>
          </cell>
          <cell r="E52" t="str">
            <v>5km</v>
          </cell>
          <cell r="F52">
            <v>4</v>
          </cell>
        </row>
        <row r="53">
          <cell r="A53" t="str">
            <v>Jánská Josefína</v>
          </cell>
          <cell r="B53">
            <v>2008</v>
          </cell>
          <cell r="C53" t="str">
            <v>Skiklub Strakonice</v>
          </cell>
          <cell r="D53">
            <v>1.1805555555555556E-3</v>
          </cell>
          <cell r="E53" t="str">
            <v>500m</v>
          </cell>
          <cell r="F53">
            <v>5</v>
          </cell>
        </row>
        <row r="54">
          <cell r="A54" t="str">
            <v>Jánský Matyáš</v>
          </cell>
          <cell r="B54">
            <v>2000</v>
          </cell>
          <cell r="C54" t="str">
            <v>Skiklub Strakonice</v>
          </cell>
          <cell r="D54">
            <v>1.5034722222222222E-2</v>
          </cell>
          <cell r="E54" t="str">
            <v>4km</v>
          </cell>
          <cell r="F54">
            <v>1</v>
          </cell>
        </row>
        <row r="55">
          <cell r="A55" t="str">
            <v>Jarolím Daniel</v>
          </cell>
          <cell r="B55">
            <v>2002</v>
          </cell>
          <cell r="C55" t="str">
            <v>ČZ Strakonice</v>
          </cell>
          <cell r="D55">
            <v>1.15625E-2</v>
          </cell>
          <cell r="E55" t="str">
            <v>3km</v>
          </cell>
          <cell r="F55">
            <v>3</v>
          </cell>
        </row>
        <row r="56">
          <cell r="A56" t="str">
            <v>Jirouš Viktor</v>
          </cell>
          <cell r="B56">
            <v>2011</v>
          </cell>
          <cell r="C56" t="str">
            <v>Strakonice</v>
          </cell>
          <cell r="E56" t="str">
            <v>200m</v>
          </cell>
        </row>
        <row r="57">
          <cell r="A57" t="str">
            <v>Jungwirth Jiří</v>
          </cell>
          <cell r="B57">
            <v>2004</v>
          </cell>
          <cell r="C57" t="str">
            <v>Atletika Katovice</v>
          </cell>
          <cell r="D57">
            <v>9.5949074074074079E-3</v>
          </cell>
          <cell r="E57" t="str">
            <v>2km</v>
          </cell>
          <cell r="F57">
            <v>4</v>
          </cell>
        </row>
        <row r="58">
          <cell r="A58" t="str">
            <v>Kobrová Marcela</v>
          </cell>
          <cell r="B58">
            <v>1997</v>
          </cell>
          <cell r="C58" t="str">
            <v>Skiklub Šumava</v>
          </cell>
          <cell r="D58">
            <v>2.255787037037037E-2</v>
          </cell>
          <cell r="E58" t="str">
            <v>3km</v>
          </cell>
          <cell r="F58">
            <v>8</v>
          </cell>
        </row>
        <row r="59">
          <cell r="A59" t="str">
            <v>Kofroň Tomáš</v>
          </cell>
          <cell r="B59">
            <v>2007</v>
          </cell>
          <cell r="C59" t="str">
            <v>Atletika Písek</v>
          </cell>
          <cell r="D59">
            <v>3.6689814814814814E-3</v>
          </cell>
          <cell r="E59" t="str">
            <v>1km</v>
          </cell>
          <cell r="F59">
            <v>2</v>
          </cell>
        </row>
        <row r="60">
          <cell r="A60" t="str">
            <v>Kotlíková Marie</v>
          </cell>
          <cell r="B60">
            <v>1953</v>
          </cell>
          <cell r="C60" t="str">
            <v>Vimperk</v>
          </cell>
          <cell r="D60">
            <v>1.5856481481481482E-2</v>
          </cell>
          <cell r="E60" t="str">
            <v>3km</v>
          </cell>
          <cell r="F60">
            <v>5</v>
          </cell>
        </row>
        <row r="61">
          <cell r="A61" t="str">
            <v>Kubíčková Sabina</v>
          </cell>
          <cell r="B61">
            <v>2003</v>
          </cell>
          <cell r="C61" t="str">
            <v>Sepekov</v>
          </cell>
          <cell r="D61">
            <v>1.3599537037037037E-2</v>
          </cell>
          <cell r="E61" t="str">
            <v>3km</v>
          </cell>
          <cell r="F61">
            <v>3</v>
          </cell>
        </row>
        <row r="62">
          <cell r="A62" t="str">
            <v>Kubíčková Žaneta</v>
          </cell>
          <cell r="B62">
            <v>2009</v>
          </cell>
          <cell r="C62" t="str">
            <v>Sepekov</v>
          </cell>
          <cell r="D62">
            <v>1.4120370370370369E-3</v>
          </cell>
          <cell r="E62" t="str">
            <v>500m</v>
          </cell>
          <cell r="F62">
            <v>10</v>
          </cell>
        </row>
        <row r="63">
          <cell r="A63" t="str">
            <v>Lebeda Václav</v>
          </cell>
          <cell r="B63">
            <v>1994</v>
          </cell>
          <cell r="C63" t="str">
            <v>TCV Jindřichův Hradec</v>
          </cell>
          <cell r="D63" t="str">
            <v>dns</v>
          </cell>
          <cell r="E63" t="str">
            <v>7km</v>
          </cell>
          <cell r="F63">
            <v>7</v>
          </cell>
        </row>
        <row r="64">
          <cell r="A64" t="str">
            <v>Machová Marie</v>
          </cell>
          <cell r="B64">
            <v>2007</v>
          </cell>
          <cell r="C64" t="str">
            <v>Skiklub Šumava</v>
          </cell>
          <cell r="D64">
            <v>3.449074074074074E-3</v>
          </cell>
          <cell r="E64" t="str">
            <v>1km</v>
          </cell>
          <cell r="F64">
            <v>1</v>
          </cell>
        </row>
        <row r="65">
          <cell r="A65" t="str">
            <v>Majblová Viktorie</v>
          </cell>
          <cell r="B65">
            <v>2009</v>
          </cell>
          <cell r="C65" t="str">
            <v>Sepekov</v>
          </cell>
          <cell r="D65">
            <v>1.4004629629629629E-3</v>
          </cell>
          <cell r="E65" t="str">
            <v>500m</v>
          </cell>
          <cell r="F65">
            <v>9</v>
          </cell>
        </row>
        <row r="66">
          <cell r="A66" t="str">
            <v>Malota Robert</v>
          </cell>
          <cell r="B66">
            <v>1966</v>
          </cell>
          <cell r="C66" t="str">
            <v>TJ Sokol Karlovice</v>
          </cell>
          <cell r="D66">
            <v>1.653935185185185E-2</v>
          </cell>
          <cell r="E66" t="str">
            <v>5km</v>
          </cell>
          <cell r="F66">
            <v>9</v>
          </cell>
        </row>
        <row r="67">
          <cell r="A67" t="str">
            <v>Martin Toman</v>
          </cell>
          <cell r="B67">
            <v>1971</v>
          </cell>
          <cell r="C67" t="str">
            <v>SK Babice</v>
          </cell>
          <cell r="D67">
            <v>1.8333333333333333E-2</v>
          </cell>
          <cell r="E67" t="str">
            <v>5km</v>
          </cell>
          <cell r="F67">
            <v>13</v>
          </cell>
        </row>
        <row r="68">
          <cell r="A68" t="str">
            <v>Mašík Matěj</v>
          </cell>
          <cell r="B68">
            <v>2008</v>
          </cell>
          <cell r="C68" t="str">
            <v>Atletika Katovice</v>
          </cell>
          <cell r="D68">
            <v>1.1458333333333333E-3</v>
          </cell>
          <cell r="E68" t="str">
            <v>500m</v>
          </cell>
          <cell r="F68">
            <v>2</v>
          </cell>
        </row>
        <row r="69">
          <cell r="A69" t="str">
            <v>Matašovská Tereza</v>
          </cell>
          <cell r="B69">
            <v>2006</v>
          </cell>
          <cell r="C69" t="str">
            <v>Atletika Katovice</v>
          </cell>
          <cell r="D69">
            <v>4.43287037037037E-3</v>
          </cell>
          <cell r="E69" t="str">
            <v>1km</v>
          </cell>
          <cell r="F69">
            <v>8</v>
          </cell>
        </row>
        <row r="70">
          <cell r="A70" t="str">
            <v>Procházka Matyáš</v>
          </cell>
          <cell r="B70">
            <v>2008</v>
          </cell>
          <cell r="C70" t="str">
            <v>Blatná</v>
          </cell>
          <cell r="D70">
            <v>4.8032407407407407E-3</v>
          </cell>
          <cell r="E70" t="str">
            <v>1km</v>
          </cell>
          <cell r="F70">
            <v>13</v>
          </cell>
        </row>
        <row r="71">
          <cell r="A71" t="str">
            <v>Kadoch Michal</v>
          </cell>
          <cell r="B71">
            <v>1987</v>
          </cell>
          <cell r="C71" t="str">
            <v>Salomon team</v>
          </cell>
          <cell r="D71">
            <v>2.056712962962963E-2</v>
          </cell>
          <cell r="E71" t="str">
            <v>7km</v>
          </cell>
          <cell r="F71">
            <v>2</v>
          </cell>
        </row>
        <row r="72">
          <cell r="A72" t="str">
            <v>Neubauer Ludvík</v>
          </cell>
          <cell r="B72">
            <v>1949</v>
          </cell>
          <cell r="C72" t="str">
            <v>Fischer Skiklub Šumava</v>
          </cell>
          <cell r="D72">
            <v>2.0127314814814813E-2</v>
          </cell>
          <cell r="E72" t="str">
            <v>5km</v>
          </cell>
          <cell r="F72">
            <v>14</v>
          </cell>
        </row>
        <row r="73">
          <cell r="A73" t="str">
            <v>Neubauerová Jana</v>
          </cell>
          <cell r="B73">
            <v>1979</v>
          </cell>
          <cell r="C73" t="str">
            <v>Strakonice</v>
          </cell>
          <cell r="D73">
            <v>1.8240740740740741E-2</v>
          </cell>
          <cell r="E73" t="str">
            <v>3km</v>
          </cell>
          <cell r="F73">
            <v>5</v>
          </cell>
        </row>
        <row r="74">
          <cell r="A74" t="str">
            <v>Nová Miroslava</v>
          </cell>
          <cell r="B74">
            <v>2007</v>
          </cell>
          <cell r="C74" t="str">
            <v>Sokol Stachy</v>
          </cell>
          <cell r="D74">
            <v>3.9004629629629628E-3</v>
          </cell>
          <cell r="E74" t="str">
            <v>1km</v>
          </cell>
          <cell r="F74">
            <v>5</v>
          </cell>
        </row>
        <row r="75">
          <cell r="A75" t="str">
            <v>Novák Hynek</v>
          </cell>
          <cell r="B75">
            <v>2005</v>
          </cell>
          <cell r="C75" t="str">
            <v>Outdoorkids Čkyně</v>
          </cell>
          <cell r="D75">
            <v>1.019675925925926E-2</v>
          </cell>
          <cell r="E75" t="str">
            <v>2km</v>
          </cell>
          <cell r="F75">
            <v>6</v>
          </cell>
        </row>
        <row r="76">
          <cell r="A76" t="str">
            <v>Novák Matěj</v>
          </cell>
          <cell r="B76">
            <v>2009</v>
          </cell>
          <cell r="C76" t="str">
            <v>Skiklub Strakonice</v>
          </cell>
          <cell r="D76">
            <v>1.1226851851851851E-3</v>
          </cell>
          <cell r="E76" t="str">
            <v>500m</v>
          </cell>
          <cell r="F76">
            <v>1</v>
          </cell>
        </row>
        <row r="77">
          <cell r="A77" t="str">
            <v>Nováková Adéla</v>
          </cell>
          <cell r="B77">
            <v>2000</v>
          </cell>
          <cell r="C77" t="str">
            <v>Fischer Skiklub Šumava</v>
          </cell>
          <cell r="D77">
            <v>1.6921296296296295E-2</v>
          </cell>
          <cell r="E77" t="str">
            <v>4km</v>
          </cell>
          <cell r="F77">
            <v>2</v>
          </cell>
        </row>
        <row r="78">
          <cell r="A78" t="str">
            <v>Nováková Deniska</v>
          </cell>
          <cell r="B78">
            <v>2001</v>
          </cell>
          <cell r="C78" t="str">
            <v>Fischer Skiklub Šumava</v>
          </cell>
          <cell r="D78">
            <v>1.5856481481481482E-2</v>
          </cell>
          <cell r="E78" t="str">
            <v>4km</v>
          </cell>
          <cell r="F78">
            <v>1</v>
          </cell>
        </row>
        <row r="79">
          <cell r="A79" t="str">
            <v>Novotný Jonáš</v>
          </cell>
          <cell r="B79">
            <v>2002</v>
          </cell>
          <cell r="C79" t="str">
            <v>Skiklub Strakonice</v>
          </cell>
          <cell r="D79">
            <v>1.2974537037037038E-2</v>
          </cell>
          <cell r="E79" t="str">
            <v>3km</v>
          </cell>
          <cell r="F79">
            <v>10</v>
          </cell>
        </row>
        <row r="80">
          <cell r="A80" t="str">
            <v>Novotný Martin</v>
          </cell>
          <cell r="B80">
            <v>2004</v>
          </cell>
          <cell r="C80" t="str">
            <v>Husot Strakonice</v>
          </cell>
          <cell r="D80">
            <v>1.1643518518518518E-2</v>
          </cell>
          <cell r="E80" t="str">
            <v>2km</v>
          </cell>
          <cell r="F80">
            <v>7</v>
          </cell>
        </row>
        <row r="81">
          <cell r="A81" t="str">
            <v>Nový Tomáš</v>
          </cell>
          <cell r="B81">
            <v>2006</v>
          </cell>
          <cell r="C81" t="str">
            <v>Skiklub Strakonice</v>
          </cell>
          <cell r="D81">
            <v>4.5254629629629629E-3</v>
          </cell>
          <cell r="E81" t="str">
            <v>1km</v>
          </cell>
          <cell r="F81">
            <v>9</v>
          </cell>
        </row>
        <row r="82">
          <cell r="A82" t="str">
            <v>Pavlásková Anežka</v>
          </cell>
          <cell r="B82">
            <v>2004</v>
          </cell>
          <cell r="C82" t="str">
            <v>Fischer Skiklub Šumava</v>
          </cell>
          <cell r="D82">
            <v>1.0046296296296296E-2</v>
          </cell>
          <cell r="E82" t="str">
            <v>2km</v>
          </cell>
          <cell r="F82">
            <v>1</v>
          </cell>
        </row>
        <row r="83">
          <cell r="A83" t="str">
            <v>Pavlásková Kamila</v>
          </cell>
          <cell r="B83">
            <v>1975</v>
          </cell>
          <cell r="C83" t="str">
            <v>Fischer Skiklub Šumava</v>
          </cell>
          <cell r="D83">
            <v>1.9837962962962963E-2</v>
          </cell>
          <cell r="E83" t="str">
            <v>3km</v>
          </cell>
          <cell r="F83">
            <v>6</v>
          </cell>
        </row>
        <row r="84">
          <cell r="A84" t="str">
            <v>Pavlovič Milan</v>
          </cell>
          <cell r="B84">
            <v>1970</v>
          </cell>
          <cell r="C84" t="str">
            <v>AC Mnichov</v>
          </cell>
          <cell r="D84">
            <v>1.4837962962962963E-2</v>
          </cell>
          <cell r="E84" t="str">
            <v>5km</v>
          </cell>
          <cell r="F84">
            <v>4</v>
          </cell>
        </row>
        <row r="85">
          <cell r="A85" t="str">
            <v>Pech Roman</v>
          </cell>
          <cell r="B85">
            <v>1962</v>
          </cell>
          <cell r="C85" t="str">
            <v>Skiklub Vimperk</v>
          </cell>
          <cell r="D85">
            <v>1.5127314814814816E-2</v>
          </cell>
          <cell r="E85" t="str">
            <v>5km</v>
          </cell>
          <cell r="F85">
            <v>6</v>
          </cell>
        </row>
        <row r="86">
          <cell r="A86" t="str">
            <v>Peterková Petra</v>
          </cell>
          <cell r="B86">
            <v>1974</v>
          </cell>
          <cell r="C86" t="str">
            <v>Strakonice</v>
          </cell>
          <cell r="D86">
            <v>1.4479166666666666E-2</v>
          </cell>
          <cell r="E86" t="str">
            <v>3km</v>
          </cell>
          <cell r="F86">
            <v>4</v>
          </cell>
        </row>
        <row r="87">
          <cell r="A87" t="str">
            <v>Picková Barbora</v>
          </cell>
          <cell r="B87">
            <v>2003</v>
          </cell>
          <cell r="C87" t="str">
            <v>Sokol Stachy</v>
          </cell>
          <cell r="D87">
            <v>1.3796296296296296E-2</v>
          </cell>
          <cell r="E87" t="str">
            <v>3km</v>
          </cell>
          <cell r="F87">
            <v>5</v>
          </cell>
        </row>
        <row r="88">
          <cell r="A88" t="str">
            <v>Procházka Aleš</v>
          </cell>
          <cell r="B88">
            <v>2005</v>
          </cell>
          <cell r="C88" t="str">
            <v>Blatná</v>
          </cell>
          <cell r="D88">
            <v>1.1979166666666667E-2</v>
          </cell>
          <cell r="E88" t="str">
            <v>2km</v>
          </cell>
          <cell r="F88">
            <v>8</v>
          </cell>
        </row>
        <row r="89">
          <cell r="A89" t="str">
            <v>Procházková Ivona</v>
          </cell>
          <cell r="B89">
            <v>1975</v>
          </cell>
          <cell r="C89" t="str">
            <v>Blatná</v>
          </cell>
          <cell r="D89">
            <v>2.2581018518518518E-2</v>
          </cell>
          <cell r="E89" t="str">
            <v>3km</v>
          </cell>
          <cell r="F89">
            <v>9</v>
          </cell>
        </row>
        <row r="90">
          <cell r="A90" t="str">
            <v>Půbalová Silvie</v>
          </cell>
          <cell r="B90">
            <v>2010</v>
          </cell>
          <cell r="C90" t="str">
            <v>Strakonice</v>
          </cell>
          <cell r="E90" t="str">
            <v>200m</v>
          </cell>
        </row>
        <row r="91">
          <cell r="A91" t="str">
            <v>Račan Jan</v>
          </cell>
          <cell r="B91">
            <v>2001</v>
          </cell>
          <cell r="C91" t="str">
            <v>Husot Strakonice</v>
          </cell>
          <cell r="D91">
            <v>2.462962962962963E-2</v>
          </cell>
          <cell r="E91" t="str">
            <v>4km</v>
          </cell>
          <cell r="F91">
            <v>5</v>
          </cell>
        </row>
        <row r="92">
          <cell r="A92" t="str">
            <v>Razák Aleš</v>
          </cell>
          <cell r="B92">
            <v>2007</v>
          </cell>
          <cell r="C92" t="str">
            <v>Atletika Katovice</v>
          </cell>
          <cell r="D92">
            <v>4.2476851851851851E-3</v>
          </cell>
          <cell r="E92" t="str">
            <v>1km</v>
          </cell>
          <cell r="F92">
            <v>7</v>
          </cell>
        </row>
        <row r="93">
          <cell r="A93" t="str">
            <v>Rendl Josef</v>
          </cell>
          <cell r="B93">
            <v>1976</v>
          </cell>
          <cell r="C93" t="str">
            <v>TJ Packa Praha</v>
          </cell>
          <cell r="D93">
            <v>1.4178240740740741E-2</v>
          </cell>
          <cell r="E93" t="str">
            <v>5km</v>
          </cell>
          <cell r="F93">
            <v>2</v>
          </cell>
        </row>
        <row r="94">
          <cell r="A94" t="str">
            <v>Rodina Bohuslav</v>
          </cell>
          <cell r="B94">
            <v>1959</v>
          </cell>
          <cell r="C94" t="str">
            <v>Atletika Písek</v>
          </cell>
          <cell r="D94">
            <v>1.4849537037037038E-2</v>
          </cell>
          <cell r="E94" t="str">
            <v>5km</v>
          </cell>
          <cell r="F94">
            <v>5</v>
          </cell>
        </row>
        <row r="95">
          <cell r="A95" t="str">
            <v>Rybáček Jan</v>
          </cell>
          <cell r="B95">
            <v>2010</v>
          </cell>
          <cell r="C95" t="str">
            <v>Strakonice</v>
          </cell>
          <cell r="E95" t="str">
            <v>200m</v>
          </cell>
        </row>
        <row r="96">
          <cell r="A96" t="str">
            <v>Řeřichová Anna</v>
          </cell>
          <cell r="B96">
            <v>2008</v>
          </cell>
          <cell r="C96" t="str">
            <v>Outdoorkids Čkyně</v>
          </cell>
          <cell r="D96">
            <v>1.1921296296296296E-3</v>
          </cell>
          <cell r="E96" t="str">
            <v>500m</v>
          </cell>
          <cell r="F96">
            <v>6</v>
          </cell>
        </row>
        <row r="97">
          <cell r="A97" t="str">
            <v>Řeřichová Josefýna</v>
          </cell>
          <cell r="B97">
            <v>2012</v>
          </cell>
          <cell r="C97" t="str">
            <v>Outdoorkids</v>
          </cell>
          <cell r="E97" t="str">
            <v>200m</v>
          </cell>
        </row>
        <row r="98">
          <cell r="A98" t="str">
            <v>Řezník Jan</v>
          </cell>
          <cell r="B98">
            <v>2003</v>
          </cell>
          <cell r="C98" t="str">
            <v>Skiklub Šumava</v>
          </cell>
          <cell r="D98">
            <v>1.1435185185185185E-2</v>
          </cell>
          <cell r="E98" t="str">
            <v>3km</v>
          </cell>
          <cell r="F98">
            <v>2</v>
          </cell>
        </row>
        <row r="99">
          <cell r="A99" t="str">
            <v>Řezníková Tereza</v>
          </cell>
          <cell r="B99">
            <v>1999</v>
          </cell>
          <cell r="C99" t="str">
            <v>Fischer Skiklub Šumava</v>
          </cell>
          <cell r="D99">
            <v>1.6585648148148148E-2</v>
          </cell>
          <cell r="E99" t="str">
            <v>5km</v>
          </cell>
          <cell r="F99">
            <v>2</v>
          </cell>
        </row>
        <row r="100">
          <cell r="A100" t="str">
            <v>Samek Mikuláš</v>
          </cell>
          <cell r="B100">
            <v>2008</v>
          </cell>
          <cell r="C100" t="str">
            <v>Fischer Skiklub Šumava</v>
          </cell>
          <cell r="D100">
            <v>1.2037037037037038E-3</v>
          </cell>
          <cell r="E100" t="str">
            <v>500m</v>
          </cell>
          <cell r="F100">
            <v>3</v>
          </cell>
        </row>
        <row r="101">
          <cell r="A101" t="str">
            <v>Satorie Josef</v>
          </cell>
          <cell r="B101">
            <v>2008</v>
          </cell>
          <cell r="C101" t="str">
            <v>Sokol Stachy</v>
          </cell>
          <cell r="D101">
            <v>1.25E-3</v>
          </cell>
          <cell r="E101" t="str">
            <v>500m</v>
          </cell>
          <cell r="F101">
            <v>4</v>
          </cell>
        </row>
        <row r="102">
          <cell r="A102" t="str">
            <v>Satoriová Johana</v>
          </cell>
          <cell r="B102">
            <v>2006</v>
          </cell>
          <cell r="C102" t="str">
            <v>Sokol Stachy</v>
          </cell>
          <cell r="D102">
            <v>3.7268518518518519E-3</v>
          </cell>
          <cell r="E102" t="str">
            <v>1km</v>
          </cell>
          <cell r="F102">
            <v>2</v>
          </cell>
        </row>
        <row r="103">
          <cell r="A103" t="str">
            <v>Scheiner Jiří</v>
          </cell>
          <cell r="B103">
            <v>1957</v>
          </cell>
          <cell r="C103" t="str">
            <v>Blatná</v>
          </cell>
          <cell r="D103">
            <v>2.4965277777777777E-2</v>
          </cell>
          <cell r="E103" t="str">
            <v>5km</v>
          </cell>
          <cell r="F103">
            <v>17</v>
          </cell>
        </row>
        <row r="104">
          <cell r="A104" t="str">
            <v>Silovská Barbora</v>
          </cell>
          <cell r="B104">
            <v>2007</v>
          </cell>
          <cell r="C104" t="str">
            <v>Skiklub Strakonice</v>
          </cell>
          <cell r="D104">
            <v>3.9120370370370368E-3</v>
          </cell>
          <cell r="E104" t="str">
            <v>1km</v>
          </cell>
          <cell r="F104">
            <v>6</v>
          </cell>
        </row>
        <row r="105">
          <cell r="A105" t="str">
            <v>Silovský Vojtěch</v>
          </cell>
          <cell r="B105">
            <v>2003</v>
          </cell>
          <cell r="C105" t="str">
            <v>Skiklub Strakonice</v>
          </cell>
          <cell r="D105">
            <v>1.2453703703703703E-2</v>
          </cell>
          <cell r="E105" t="str">
            <v>3km</v>
          </cell>
          <cell r="F105">
            <v>6</v>
          </cell>
        </row>
        <row r="106">
          <cell r="A106" t="str">
            <v>Slavíček Zbyněk</v>
          </cell>
          <cell r="B106">
            <v>2003</v>
          </cell>
          <cell r="C106" t="str">
            <v>Atletika Katovice</v>
          </cell>
          <cell r="D106">
            <v>1.2800925925925926E-2</v>
          </cell>
          <cell r="E106" t="str">
            <v>3km</v>
          </cell>
          <cell r="F106">
            <v>8</v>
          </cell>
        </row>
        <row r="107">
          <cell r="A107" t="str">
            <v>Smetana Mikuláš</v>
          </cell>
          <cell r="B107">
            <v>2006</v>
          </cell>
          <cell r="C107" t="str">
            <v>Sousedovice</v>
          </cell>
          <cell r="D107">
            <v>3.7499999999999999E-3</v>
          </cell>
          <cell r="E107" t="str">
            <v>1km</v>
          </cell>
          <cell r="F107">
            <v>3</v>
          </cell>
        </row>
        <row r="108">
          <cell r="A108" t="str">
            <v>Šimurda Martin</v>
          </cell>
          <cell r="B108">
            <v>1972</v>
          </cell>
          <cell r="C108" t="str">
            <v>Fischer Skiklub Šumava</v>
          </cell>
          <cell r="D108">
            <v>1.3587962962962963E-2</v>
          </cell>
          <cell r="E108" t="str">
            <v>5km</v>
          </cell>
          <cell r="F108">
            <v>1</v>
          </cell>
        </row>
        <row r="109">
          <cell r="A109" t="str">
            <v>Šimurdová Aneta</v>
          </cell>
          <cell r="B109">
            <v>2006</v>
          </cell>
          <cell r="C109" t="str">
            <v>Fischer Skiklub Šumava</v>
          </cell>
          <cell r="D109">
            <v>6.828703703703704E-3</v>
          </cell>
          <cell r="E109" t="str">
            <v>1km</v>
          </cell>
          <cell r="F109">
            <v>9</v>
          </cell>
        </row>
        <row r="110">
          <cell r="A110" t="str">
            <v>Šíp Jiří</v>
          </cell>
          <cell r="B110">
            <v>1964</v>
          </cell>
          <cell r="C110" t="str">
            <v>Skiklub Strakonice</v>
          </cell>
          <cell r="D110">
            <v>1.6782407407407409E-2</v>
          </cell>
          <cell r="E110" t="str">
            <v>5km</v>
          </cell>
          <cell r="F110">
            <v>10</v>
          </cell>
        </row>
        <row r="111">
          <cell r="A111" t="str">
            <v>Štěrba Jan</v>
          </cell>
          <cell r="B111">
            <v>2009</v>
          </cell>
          <cell r="C111" t="str">
            <v>Fischer Skiklub Šumava</v>
          </cell>
          <cell r="D111">
            <v>1.2962962962962963E-3</v>
          </cell>
          <cell r="E111" t="str">
            <v>500m</v>
          </cell>
          <cell r="F111">
            <v>5</v>
          </cell>
        </row>
        <row r="112">
          <cell r="A112" t="str">
            <v>Štěrba Petr</v>
          </cell>
          <cell r="B112">
            <v>2006</v>
          </cell>
          <cell r="C112" t="str">
            <v>Fischer Skiklub Šumava</v>
          </cell>
          <cell r="D112">
            <v>4.7800925925925927E-3</v>
          </cell>
          <cell r="E112" t="str">
            <v>1km</v>
          </cell>
          <cell r="F112">
            <v>12</v>
          </cell>
        </row>
        <row r="113">
          <cell r="A113" t="str">
            <v>Švarcová Krystýna</v>
          </cell>
          <cell r="B113">
            <v>2003</v>
          </cell>
          <cell r="C113" t="str">
            <v>Skiklub Strakonice</v>
          </cell>
          <cell r="D113">
            <v>1.4270833333333333E-2</v>
          </cell>
          <cell r="E113" t="str">
            <v>3km</v>
          </cell>
          <cell r="F113">
            <v>6</v>
          </cell>
        </row>
        <row r="114">
          <cell r="A114" t="str">
            <v>Švejda Jakub</v>
          </cell>
          <cell r="B114">
            <v>2000</v>
          </cell>
          <cell r="C114" t="str">
            <v>Fischer Skiklub Šumava</v>
          </cell>
          <cell r="D114">
            <v>1.5868055555555555E-2</v>
          </cell>
          <cell r="E114" t="str">
            <v>4km</v>
          </cell>
          <cell r="F114">
            <v>3</v>
          </cell>
        </row>
        <row r="115">
          <cell r="A115" t="str">
            <v>Švejdová Kamila</v>
          </cell>
          <cell r="B115">
            <v>2001</v>
          </cell>
          <cell r="C115" t="str">
            <v>Fischer Skiklub Šumava</v>
          </cell>
          <cell r="D115">
            <v>2.6099537037037036E-2</v>
          </cell>
          <cell r="E115" t="str">
            <v>4km</v>
          </cell>
          <cell r="F115">
            <v>5</v>
          </cell>
        </row>
        <row r="116">
          <cell r="A116" t="str">
            <v>Tischler Jan</v>
          </cell>
          <cell r="B116">
            <v>2005</v>
          </cell>
          <cell r="C116" t="str">
            <v>Fischer Skiklub Šumava</v>
          </cell>
          <cell r="D116">
            <v>9.1898148148148156E-3</v>
          </cell>
          <cell r="E116" t="str">
            <v>2km</v>
          </cell>
          <cell r="F116">
            <v>2</v>
          </cell>
        </row>
        <row r="117">
          <cell r="A117" t="str">
            <v>Tischler Josef</v>
          </cell>
          <cell r="B117">
            <v>2000</v>
          </cell>
          <cell r="C117" t="str">
            <v>Fischer Skiklub Šumava</v>
          </cell>
          <cell r="D117">
            <v>1.5428240740740741E-2</v>
          </cell>
          <cell r="E117" t="str">
            <v>4km</v>
          </cell>
          <cell r="F117">
            <v>2</v>
          </cell>
        </row>
        <row r="118">
          <cell r="A118" t="str">
            <v>Tomšovic Antonín</v>
          </cell>
          <cell r="B118">
            <v>2007</v>
          </cell>
          <cell r="C118" t="str">
            <v>Katovice</v>
          </cell>
          <cell r="D118">
            <v>3.8194444444444443E-3</v>
          </cell>
          <cell r="E118" t="str">
            <v>1km</v>
          </cell>
          <cell r="F118">
            <v>4</v>
          </cell>
        </row>
        <row r="119">
          <cell r="A119" t="str">
            <v>Tomšovic Jan</v>
          </cell>
          <cell r="B119">
            <v>2007</v>
          </cell>
          <cell r="C119" t="str">
            <v>Atletika Katovice</v>
          </cell>
          <cell r="D119">
            <v>3.6574074074074074E-3</v>
          </cell>
          <cell r="E119" t="str">
            <v>1km</v>
          </cell>
          <cell r="F119">
            <v>1</v>
          </cell>
        </row>
        <row r="120">
          <cell r="A120" t="str">
            <v>Trančík Matyáš</v>
          </cell>
          <cell r="B120">
            <v>2011</v>
          </cell>
          <cell r="C120" t="str">
            <v>Štěchovice</v>
          </cell>
          <cell r="E120" t="str">
            <v>200m</v>
          </cell>
        </row>
        <row r="121">
          <cell r="A121" t="str">
            <v>Trojan Filip</v>
          </cell>
          <cell r="B121">
            <v>2012</v>
          </cell>
          <cell r="C121" t="str">
            <v>Strakonice</v>
          </cell>
          <cell r="E121" t="str">
            <v>200m</v>
          </cell>
        </row>
        <row r="122">
          <cell r="A122" t="str">
            <v>Vácha Jan</v>
          </cell>
          <cell r="B122">
            <v>2007</v>
          </cell>
          <cell r="C122" t="str">
            <v>Sokol Stachy</v>
          </cell>
          <cell r="D122">
            <v>4.5370370370370373E-3</v>
          </cell>
          <cell r="E122" t="str">
            <v>1km</v>
          </cell>
          <cell r="F122">
            <v>10</v>
          </cell>
        </row>
        <row r="123">
          <cell r="A123" t="str">
            <v>Voják Jakub</v>
          </cell>
          <cell r="B123">
            <v>2008</v>
          </cell>
          <cell r="C123" t="str">
            <v>Strakonice</v>
          </cell>
          <cell r="D123">
            <v>1.5740740740740741E-3</v>
          </cell>
          <cell r="E123" t="str">
            <v>500m</v>
          </cell>
          <cell r="F123">
            <v>6</v>
          </cell>
        </row>
        <row r="124">
          <cell r="A124" t="str">
            <v>Vojáková Iveta</v>
          </cell>
          <cell r="B124">
            <v>1979</v>
          </cell>
          <cell r="C124" t="str">
            <v>Strakonické běhny</v>
          </cell>
          <cell r="D124">
            <v>2.0902777777777777E-2</v>
          </cell>
          <cell r="E124" t="str">
            <v>3km</v>
          </cell>
          <cell r="F124">
            <v>7</v>
          </cell>
        </row>
        <row r="125">
          <cell r="A125" t="str">
            <v>Vondráček Jára</v>
          </cell>
          <cell r="B125">
            <v>2000</v>
          </cell>
          <cell r="C125" t="str">
            <v>Fischer Skiklub Šumava</v>
          </cell>
          <cell r="D125">
            <v>1.7511574074074075E-2</v>
          </cell>
          <cell r="E125" t="str">
            <v>4km</v>
          </cell>
          <cell r="F125">
            <v>4</v>
          </cell>
        </row>
        <row r="126">
          <cell r="A126" t="str">
            <v>Vondrys Pavel</v>
          </cell>
          <cell r="B126">
            <v>1964</v>
          </cell>
          <cell r="C126" t="str">
            <v>Strakonice</v>
          </cell>
          <cell r="D126">
            <v>2.0462962962962964E-2</v>
          </cell>
          <cell r="E126" t="str">
            <v>5km</v>
          </cell>
          <cell r="F126">
            <v>16</v>
          </cell>
        </row>
        <row r="127">
          <cell r="A127" t="str">
            <v>Vostradovská Tereza</v>
          </cell>
          <cell r="B127">
            <v>1998</v>
          </cell>
          <cell r="C127" t="str">
            <v>Fischer Skiklub Šumava</v>
          </cell>
          <cell r="D127">
            <v>1.6562500000000001E-2</v>
          </cell>
          <cell r="E127" t="str">
            <v>5km</v>
          </cell>
          <cell r="F127">
            <v>1</v>
          </cell>
        </row>
        <row r="128">
          <cell r="A128" t="str">
            <v>Wilmanová Míša</v>
          </cell>
          <cell r="B128">
            <v>1999</v>
          </cell>
          <cell r="C128" t="str">
            <v>Fischer Skiklub Šumava</v>
          </cell>
          <cell r="D128">
            <v>1.7777777777777778E-2</v>
          </cell>
          <cell r="E128" t="str">
            <v>5km</v>
          </cell>
          <cell r="F128">
            <v>3</v>
          </cell>
        </row>
        <row r="129">
          <cell r="A129" t="str">
            <v>Zahradník Jaroslav</v>
          </cell>
          <cell r="B129">
            <v>2004</v>
          </cell>
          <cell r="C129" t="str">
            <v>Skiklub Strakonice</v>
          </cell>
          <cell r="D129">
            <v>8.7500000000000008E-3</v>
          </cell>
          <cell r="E129" t="str">
            <v>2km</v>
          </cell>
          <cell r="F129">
            <v>1</v>
          </cell>
        </row>
        <row r="130">
          <cell r="A130" t="str">
            <v>Zahradníková Anna</v>
          </cell>
          <cell r="B130">
            <v>2006</v>
          </cell>
          <cell r="C130" t="str">
            <v>Skiklub Strakonice</v>
          </cell>
          <cell r="D130">
            <v>4.1087962962962962E-3</v>
          </cell>
          <cell r="E130" t="str">
            <v>1km</v>
          </cell>
          <cell r="F130">
            <v>7</v>
          </cell>
        </row>
        <row r="131">
          <cell r="A131" t="str">
            <v>Zborník Jaroslav</v>
          </cell>
          <cell r="B131">
            <v>1962</v>
          </cell>
          <cell r="C131" t="str">
            <v>Strakonice</v>
          </cell>
          <cell r="D131">
            <v>2.013888888888889E-2</v>
          </cell>
          <cell r="E131" t="str">
            <v>5km</v>
          </cell>
          <cell r="F131">
            <v>15</v>
          </cell>
        </row>
        <row r="132">
          <cell r="A132" t="str">
            <v>Zlochová Simona</v>
          </cell>
          <cell r="B132">
            <v>1990</v>
          </cell>
          <cell r="C132" t="str">
            <v>ČB</v>
          </cell>
          <cell r="D132">
            <v>1.7083333333333332E-2</v>
          </cell>
          <cell r="E132" t="str">
            <v>3km</v>
          </cell>
          <cell r="F132">
            <v>3</v>
          </cell>
        </row>
        <row r="133">
          <cell r="A133" t="str">
            <v>Zvoníčková Klára</v>
          </cell>
          <cell r="B133">
            <v>2008</v>
          </cell>
          <cell r="C133" t="str">
            <v>Sokol Písek</v>
          </cell>
          <cell r="D133">
            <v>1.0763888888888889E-3</v>
          </cell>
          <cell r="E133" t="str">
            <v>500m</v>
          </cell>
          <cell r="F13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6"/>
  <sheetViews>
    <sheetView tabSelected="1" topLeftCell="A184" zoomScaleNormal="100" zoomScaleSheetLayoutView="115" workbookViewId="0" xr3:uid="{AEA406A1-0E4B-5B11-9CD5-51D6E497D94C}">
      <selection activeCell="C83" sqref="C83"/>
    </sheetView>
  </sheetViews>
  <sheetFormatPr defaultColWidth="11.59375" defaultRowHeight="14.25" x14ac:dyDescent="0.2"/>
  <cols>
    <col min="1" max="1" width="8.08984375" style="37" customWidth="1"/>
    <col min="2" max="2" width="5.2578125" style="37" customWidth="1"/>
    <col min="3" max="3" width="19.01171875" style="38" customWidth="1"/>
    <col min="4" max="4" width="9.4375" style="37" customWidth="1"/>
    <col min="5" max="5" width="30.33984375" style="39" customWidth="1"/>
    <col min="6" max="6" width="14.15625" style="40" customWidth="1"/>
    <col min="7" max="7" width="10.3828125" style="39" customWidth="1"/>
    <col min="8" max="10" width="11.0546875" customWidth="1"/>
  </cols>
  <sheetData>
    <row r="1" spans="1:10" s="3" customFormat="1" ht="19.5" customHeight="1" x14ac:dyDescent="0.15">
      <c r="A1" s="1" t="s">
        <v>0</v>
      </c>
      <c r="B1" s="1"/>
      <c r="C1" s="1" t="s">
        <v>1</v>
      </c>
      <c r="D1" s="1"/>
      <c r="E1" s="2" t="s">
        <v>2</v>
      </c>
      <c r="F1" s="2" t="s">
        <v>3</v>
      </c>
      <c r="G1" s="2"/>
    </row>
    <row r="2" spans="1:10" s="3" customFormat="1" ht="4.5" customHeight="1" x14ac:dyDescent="0.15">
      <c r="A2" s="4"/>
      <c r="B2" s="4"/>
      <c r="C2" s="5"/>
      <c r="D2" s="4"/>
      <c r="E2" s="6"/>
      <c r="F2" s="4"/>
      <c r="G2" s="6"/>
    </row>
    <row r="3" spans="1:10" s="3" customFormat="1" ht="15" customHeight="1" x14ac:dyDescent="0.15">
      <c r="A3" s="7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9"/>
      <c r="H3" s="7" t="s">
        <v>10</v>
      </c>
      <c r="I3" s="7" t="s">
        <v>11</v>
      </c>
      <c r="J3" s="7" t="s">
        <v>12</v>
      </c>
    </row>
    <row r="4" spans="1:10" s="3" customFormat="1" ht="15" customHeight="1" x14ac:dyDescent="0.15">
      <c r="A4" s="10">
        <v>1</v>
      </c>
      <c r="B4" s="10" t="s">
        <v>13</v>
      </c>
      <c r="C4" s="11" t="s">
        <v>14</v>
      </c>
      <c r="D4" s="12">
        <v>2014</v>
      </c>
      <c r="E4" s="13" t="s">
        <v>15</v>
      </c>
      <c r="F4" s="14">
        <v>8.6805555555555551E-4</v>
      </c>
      <c r="G4" s="15"/>
      <c r="H4" s="13" t="e">
        <f t="shared" ref="H4:H5" si="0">VLOOKUP(C4,Data_BOK2016,4,FALSE)</f>
        <v>#N/A</v>
      </c>
      <c r="I4" s="13" t="e">
        <f t="shared" ref="I4:I5" si="1">VLOOKUP(C4,Data_BOK2016,5,FALSE)</f>
        <v>#N/A</v>
      </c>
      <c r="J4" s="12" t="e">
        <f t="shared" ref="J4:J5" si="2">VLOOKUP(C4,Data_BOK2016,6,FALSE)</f>
        <v>#N/A</v>
      </c>
    </row>
    <row r="5" spans="1:10" s="3" customFormat="1" ht="15" customHeight="1" x14ac:dyDescent="0.15">
      <c r="A5" s="10">
        <v>2</v>
      </c>
      <c r="B5" s="10" t="s">
        <v>16</v>
      </c>
      <c r="C5" s="11" t="s">
        <v>17</v>
      </c>
      <c r="D5" s="12">
        <v>2014</v>
      </c>
      <c r="E5" s="13" t="s">
        <v>18</v>
      </c>
      <c r="F5" s="14">
        <v>1.1574074074074073E-3</v>
      </c>
      <c r="G5" s="15"/>
      <c r="H5" s="13" t="e">
        <f t="shared" si="0"/>
        <v>#N/A</v>
      </c>
      <c r="I5" s="13" t="e">
        <f t="shared" si="1"/>
        <v>#N/A</v>
      </c>
      <c r="J5" s="12" t="e">
        <f t="shared" si="2"/>
        <v>#N/A</v>
      </c>
    </row>
    <row r="6" spans="1:10" s="3" customFormat="1" ht="15" customHeight="1" x14ac:dyDescent="0.15">
      <c r="A6" s="16"/>
      <c r="B6" s="16"/>
      <c r="C6" s="17"/>
      <c r="D6" s="16"/>
      <c r="E6" s="18"/>
      <c r="F6" s="16"/>
      <c r="G6" s="18"/>
    </row>
    <row r="7" spans="1:10" s="3" customFormat="1" ht="19.5" customHeight="1" x14ac:dyDescent="0.15">
      <c r="A7" s="1" t="s">
        <v>0</v>
      </c>
      <c r="B7" s="1"/>
      <c r="C7" s="1" t="s">
        <v>19</v>
      </c>
      <c r="D7" s="1"/>
      <c r="E7" s="2" t="s">
        <v>2</v>
      </c>
      <c r="F7" s="2" t="s">
        <v>3</v>
      </c>
      <c r="G7" s="2"/>
    </row>
    <row r="8" spans="1:10" s="3" customFormat="1" ht="4.5" customHeight="1" x14ac:dyDescent="0.15">
      <c r="A8" s="4"/>
      <c r="B8" s="4"/>
      <c r="C8" s="5"/>
      <c r="D8" s="4"/>
      <c r="E8" s="6"/>
      <c r="F8" s="4"/>
      <c r="G8" s="6"/>
    </row>
    <row r="9" spans="1:10" s="3" customFormat="1" ht="15" customHeight="1" x14ac:dyDescent="0.15">
      <c r="A9" s="7" t="s">
        <v>4</v>
      </c>
      <c r="B9" s="7" t="s">
        <v>5</v>
      </c>
      <c r="C9" s="8" t="s">
        <v>6</v>
      </c>
      <c r="D9" s="7" t="s">
        <v>7</v>
      </c>
      <c r="E9" s="7" t="s">
        <v>8</v>
      </c>
      <c r="F9" s="7" t="s">
        <v>9</v>
      </c>
      <c r="G9" s="9"/>
      <c r="H9" s="7" t="s">
        <v>10</v>
      </c>
      <c r="I9" s="7" t="s">
        <v>11</v>
      </c>
      <c r="J9" s="7" t="s">
        <v>12</v>
      </c>
    </row>
    <row r="10" spans="1:10" s="3" customFormat="1" ht="15" customHeight="1" x14ac:dyDescent="0.15">
      <c r="A10" s="10">
        <v>1</v>
      </c>
      <c r="B10" s="10" t="s">
        <v>20</v>
      </c>
      <c r="C10" s="11" t="s">
        <v>21</v>
      </c>
      <c r="D10" s="12">
        <v>2013</v>
      </c>
      <c r="E10" s="13" t="s">
        <v>22</v>
      </c>
      <c r="F10" s="14">
        <v>5.9027777777777778E-4</v>
      </c>
      <c r="G10" s="15"/>
      <c r="H10" s="13">
        <f t="shared" ref="H10:H13" si="3">VLOOKUP(C10,Data_BOK2016,4,FALSE)</f>
        <v>3.7499999999999999E-2</v>
      </c>
      <c r="I10" s="13" t="str">
        <f t="shared" ref="I10:I13" si="4">VLOOKUP(C10,Data_BOK2016,5,FALSE)</f>
        <v>200 m</v>
      </c>
      <c r="J10" s="12">
        <f t="shared" ref="J10:J13" si="5">VLOOKUP(C10,Data_BOK2016,6,FALSE)</f>
        <v>6</v>
      </c>
    </row>
    <row r="11" spans="1:10" s="3" customFormat="1" ht="15" customHeight="1" x14ac:dyDescent="0.15">
      <c r="A11" s="10">
        <v>2</v>
      </c>
      <c r="B11" s="10" t="s">
        <v>23</v>
      </c>
      <c r="C11" s="11" t="s">
        <v>24</v>
      </c>
      <c r="D11" s="12">
        <v>2014</v>
      </c>
      <c r="E11" s="13" t="s">
        <v>25</v>
      </c>
      <c r="F11" s="14">
        <v>7.5231481481481471E-4</v>
      </c>
      <c r="G11" s="15"/>
      <c r="H11" s="13" t="e">
        <f t="shared" si="3"/>
        <v>#N/A</v>
      </c>
      <c r="I11" s="13" t="e">
        <f t="shared" si="4"/>
        <v>#N/A</v>
      </c>
      <c r="J11" s="12" t="e">
        <f t="shared" si="5"/>
        <v>#N/A</v>
      </c>
    </row>
    <row r="12" spans="1:10" s="3" customFormat="1" ht="15" customHeight="1" x14ac:dyDescent="0.15">
      <c r="A12" s="10">
        <v>3</v>
      </c>
      <c r="B12" s="10" t="s">
        <v>26</v>
      </c>
      <c r="C12" s="11" t="s">
        <v>27</v>
      </c>
      <c r="D12" s="12">
        <v>2014</v>
      </c>
      <c r="E12" s="13" t="s">
        <v>28</v>
      </c>
      <c r="F12" s="14">
        <v>8.6805555555555551E-4</v>
      </c>
      <c r="G12" s="15"/>
      <c r="H12" s="13" t="e">
        <f t="shared" si="3"/>
        <v>#N/A</v>
      </c>
      <c r="I12" s="13" t="e">
        <f t="shared" si="4"/>
        <v>#N/A</v>
      </c>
      <c r="J12" s="12" t="e">
        <f t="shared" si="5"/>
        <v>#N/A</v>
      </c>
    </row>
    <row r="13" spans="1:10" s="3" customFormat="1" ht="15" customHeight="1" x14ac:dyDescent="0.15">
      <c r="A13" s="10">
        <v>4</v>
      </c>
      <c r="B13" s="10" t="s">
        <v>29</v>
      </c>
      <c r="C13" s="11" t="s">
        <v>30</v>
      </c>
      <c r="D13" s="12">
        <v>2016</v>
      </c>
      <c r="E13" s="13" t="s">
        <v>28</v>
      </c>
      <c r="F13" s="14">
        <v>1.6203703703703703E-3</v>
      </c>
      <c r="G13" s="15"/>
      <c r="H13" s="13" t="e">
        <f t="shared" si="3"/>
        <v>#N/A</v>
      </c>
      <c r="I13" s="13" t="e">
        <f t="shared" si="4"/>
        <v>#N/A</v>
      </c>
      <c r="J13" s="12" t="e">
        <f t="shared" si="5"/>
        <v>#N/A</v>
      </c>
    </row>
    <row r="14" spans="1:10" s="3" customFormat="1" ht="15" customHeight="1" x14ac:dyDescent="0.15">
      <c r="A14" s="16"/>
      <c r="B14" s="16"/>
      <c r="C14" s="17"/>
      <c r="D14" s="16"/>
      <c r="E14" s="18"/>
      <c r="F14" s="16"/>
      <c r="G14" s="18"/>
    </row>
    <row r="15" spans="1:10" s="3" customFormat="1" ht="19.5" customHeight="1" x14ac:dyDescent="0.15">
      <c r="A15" s="1" t="s">
        <v>0</v>
      </c>
      <c r="B15" s="1"/>
      <c r="C15" s="1" t="s">
        <v>31</v>
      </c>
      <c r="D15" s="1"/>
      <c r="E15" s="2" t="s">
        <v>32</v>
      </c>
      <c r="F15" s="2" t="s">
        <v>33</v>
      </c>
      <c r="G15" s="2"/>
    </row>
    <row r="16" spans="1:10" s="3" customFormat="1" ht="4.5" customHeight="1" x14ac:dyDescent="0.15">
      <c r="A16" s="4"/>
      <c r="B16" s="4"/>
      <c r="C16" s="5"/>
      <c r="D16" s="4"/>
      <c r="E16" s="6"/>
      <c r="F16" s="4"/>
      <c r="G16" s="6"/>
    </row>
    <row r="17" spans="1:10" s="3" customFormat="1" ht="15" customHeight="1" x14ac:dyDescent="0.15">
      <c r="A17" s="7" t="s">
        <v>4</v>
      </c>
      <c r="B17" s="7" t="s">
        <v>5</v>
      </c>
      <c r="C17" s="8" t="s">
        <v>6</v>
      </c>
      <c r="D17" s="7" t="s">
        <v>7</v>
      </c>
      <c r="E17" s="7" t="s">
        <v>8</v>
      </c>
      <c r="F17" s="7" t="s">
        <v>9</v>
      </c>
      <c r="G17" s="9"/>
      <c r="H17" s="7" t="s">
        <v>10</v>
      </c>
      <c r="I17" s="7" t="s">
        <v>11</v>
      </c>
      <c r="J17" s="7" t="s">
        <v>12</v>
      </c>
    </row>
    <row r="18" spans="1:10" s="3" customFormat="1" ht="15" customHeight="1" x14ac:dyDescent="0.15">
      <c r="A18" s="10">
        <v>1</v>
      </c>
      <c r="B18" s="10" t="s">
        <v>34</v>
      </c>
      <c r="C18" s="11" t="s">
        <v>35</v>
      </c>
      <c r="D18" s="12">
        <v>2011</v>
      </c>
      <c r="E18" s="13" t="s">
        <v>36</v>
      </c>
      <c r="F18" s="14">
        <v>1.0995370370370371E-3</v>
      </c>
      <c r="G18" s="15"/>
      <c r="H18" s="13">
        <f>VLOOKUP(C18,Data_BOK2016,4,FALSE)</f>
        <v>2.4999999999999998E-2</v>
      </c>
      <c r="I18" s="13" t="str">
        <f t="shared" ref="I18:I28" si="6">VLOOKUP(C18,Data_BOK2016,5,FALSE)</f>
        <v>200 m</v>
      </c>
      <c r="J18" s="12">
        <f t="shared" ref="J18:J28" si="7">VLOOKUP(C18,Data_BOK2016,6,FALSE)</f>
        <v>3</v>
      </c>
    </row>
    <row r="19" spans="1:10" s="3" customFormat="1" ht="15" customHeight="1" x14ac:dyDescent="0.15">
      <c r="A19" s="10">
        <v>2</v>
      </c>
      <c r="B19" s="10" t="s">
        <v>37</v>
      </c>
      <c r="C19" s="11" t="s">
        <v>38</v>
      </c>
      <c r="D19" s="12">
        <v>2010</v>
      </c>
      <c r="E19" s="13" t="s">
        <v>25</v>
      </c>
      <c r="F19" s="14">
        <v>1.1574074074074073E-3</v>
      </c>
      <c r="G19" s="15"/>
      <c r="H19" s="13">
        <f t="shared" ref="H19:H28" si="8">VLOOKUP(C19,Data_BOK2016,4,FALSE)</f>
        <v>1.2384259259259258E-3</v>
      </c>
      <c r="I19" s="13" t="str">
        <f t="shared" si="6"/>
        <v>500 m</v>
      </c>
      <c r="J19" s="12">
        <f t="shared" si="7"/>
        <v>4</v>
      </c>
    </row>
    <row r="20" spans="1:10" s="3" customFormat="1" ht="15" customHeight="1" x14ac:dyDescent="0.15">
      <c r="A20" s="10">
        <v>3</v>
      </c>
      <c r="B20" s="10" t="s">
        <v>39</v>
      </c>
      <c r="C20" s="11" t="s">
        <v>40</v>
      </c>
      <c r="D20" s="12">
        <v>2011</v>
      </c>
      <c r="E20" s="13" t="s">
        <v>36</v>
      </c>
      <c r="F20" s="14">
        <v>1.2268518518518518E-3</v>
      </c>
      <c r="G20" s="15"/>
      <c r="H20" s="13" t="e">
        <f t="shared" si="8"/>
        <v>#N/A</v>
      </c>
      <c r="I20" s="13" t="e">
        <f t="shared" si="6"/>
        <v>#N/A</v>
      </c>
      <c r="J20" s="12" t="e">
        <f t="shared" si="7"/>
        <v>#N/A</v>
      </c>
    </row>
    <row r="21" spans="1:10" s="3" customFormat="1" ht="15" customHeight="1" x14ac:dyDescent="0.15">
      <c r="A21" s="10">
        <v>4</v>
      </c>
      <c r="B21" s="10" t="s">
        <v>41</v>
      </c>
      <c r="C21" s="11" t="s">
        <v>42</v>
      </c>
      <c r="D21" s="12">
        <v>2011</v>
      </c>
      <c r="E21" s="13" t="s">
        <v>43</v>
      </c>
      <c r="F21" s="14">
        <v>1.261574074074074E-3</v>
      </c>
      <c r="G21" s="15"/>
      <c r="H21" s="13" t="e">
        <f t="shared" si="8"/>
        <v>#N/A</v>
      </c>
      <c r="I21" s="13" t="e">
        <f t="shared" si="6"/>
        <v>#N/A</v>
      </c>
      <c r="J21" s="12" t="e">
        <f t="shared" si="7"/>
        <v>#N/A</v>
      </c>
    </row>
    <row r="22" spans="1:10" s="3" customFormat="1" ht="15" customHeight="1" x14ac:dyDescent="0.15">
      <c r="A22" s="10">
        <v>5</v>
      </c>
      <c r="B22" s="10" t="s">
        <v>44</v>
      </c>
      <c r="C22" s="11" t="s">
        <v>45</v>
      </c>
      <c r="D22" s="12">
        <v>2011</v>
      </c>
      <c r="E22" s="13" t="s">
        <v>15</v>
      </c>
      <c r="F22" s="14">
        <v>1.3310185185185185E-3</v>
      </c>
      <c r="G22" s="15"/>
      <c r="H22" s="13">
        <f t="shared" si="8"/>
        <v>2.0833333333333332E-2</v>
      </c>
      <c r="I22" s="13" t="str">
        <f t="shared" si="6"/>
        <v>200 m</v>
      </c>
      <c r="J22" s="12">
        <f t="shared" si="7"/>
        <v>1</v>
      </c>
    </row>
    <row r="23" spans="1:10" s="3" customFormat="1" ht="15" customHeight="1" x14ac:dyDescent="0.15">
      <c r="A23" s="10">
        <v>6</v>
      </c>
      <c r="B23" s="10" t="s">
        <v>46</v>
      </c>
      <c r="C23" s="11" t="s">
        <v>47</v>
      </c>
      <c r="D23" s="12">
        <v>2010</v>
      </c>
      <c r="E23" s="13" t="s">
        <v>48</v>
      </c>
      <c r="F23" s="14">
        <v>1.423611111111111E-3</v>
      </c>
      <c r="G23" s="15"/>
      <c r="H23" s="13" t="e">
        <f t="shared" si="8"/>
        <v>#N/A</v>
      </c>
      <c r="I23" s="13" t="e">
        <f t="shared" si="6"/>
        <v>#N/A</v>
      </c>
      <c r="J23" s="12" t="e">
        <f t="shared" si="7"/>
        <v>#N/A</v>
      </c>
    </row>
    <row r="24" spans="1:10" s="3" customFormat="1" ht="15" customHeight="1" x14ac:dyDescent="0.15">
      <c r="A24" s="10">
        <v>7</v>
      </c>
      <c r="B24" s="10" t="s">
        <v>49</v>
      </c>
      <c r="C24" s="11" t="s">
        <v>50</v>
      </c>
      <c r="D24" s="12">
        <v>2011</v>
      </c>
      <c r="E24" s="13" t="s">
        <v>43</v>
      </c>
      <c r="F24" s="14">
        <v>1.4351851851851854E-3</v>
      </c>
      <c r="G24" s="15"/>
      <c r="H24" s="13" t="e">
        <f t="shared" si="8"/>
        <v>#N/A</v>
      </c>
      <c r="I24" s="13" t="e">
        <f t="shared" si="6"/>
        <v>#N/A</v>
      </c>
      <c r="J24" s="12" t="e">
        <f t="shared" si="7"/>
        <v>#N/A</v>
      </c>
    </row>
    <row r="25" spans="1:10" s="3" customFormat="1" ht="15" customHeight="1" x14ac:dyDescent="0.15">
      <c r="A25" s="10">
        <v>8</v>
      </c>
      <c r="B25" s="10" t="s">
        <v>51</v>
      </c>
      <c r="C25" s="11" t="s">
        <v>52</v>
      </c>
      <c r="D25" s="12">
        <v>2010</v>
      </c>
      <c r="E25" s="13" t="s">
        <v>53</v>
      </c>
      <c r="F25" s="14">
        <v>1.5046296296296294E-3</v>
      </c>
      <c r="G25" s="15"/>
      <c r="H25" s="13">
        <f t="shared" si="8"/>
        <v>1.7013888888888892E-3</v>
      </c>
      <c r="I25" s="13" t="str">
        <f t="shared" si="6"/>
        <v>500 m</v>
      </c>
      <c r="J25" s="12">
        <f t="shared" si="7"/>
        <v>9</v>
      </c>
    </row>
    <row r="26" spans="1:10" s="3" customFormat="1" ht="15" customHeight="1" x14ac:dyDescent="0.15">
      <c r="A26" s="10">
        <v>9</v>
      </c>
      <c r="B26" s="10" t="s">
        <v>54</v>
      </c>
      <c r="C26" s="11" t="s">
        <v>55</v>
      </c>
      <c r="D26" s="12">
        <v>2012</v>
      </c>
      <c r="E26" s="13" t="s">
        <v>56</v>
      </c>
      <c r="F26" s="14">
        <v>1.5277777777777779E-3</v>
      </c>
      <c r="G26" s="15"/>
      <c r="H26" s="13" t="e">
        <f t="shared" si="8"/>
        <v>#N/A</v>
      </c>
      <c r="I26" s="13" t="e">
        <f t="shared" si="6"/>
        <v>#N/A</v>
      </c>
      <c r="J26" s="12" t="e">
        <f t="shared" si="7"/>
        <v>#N/A</v>
      </c>
    </row>
    <row r="27" spans="1:10" s="3" customFormat="1" ht="15" customHeight="1" x14ac:dyDescent="0.15">
      <c r="A27" s="10">
        <v>10</v>
      </c>
      <c r="B27" s="10" t="s">
        <v>57</v>
      </c>
      <c r="C27" s="11" t="s">
        <v>58</v>
      </c>
      <c r="D27" s="12">
        <v>2012</v>
      </c>
      <c r="E27" s="13" t="s">
        <v>53</v>
      </c>
      <c r="F27" s="14">
        <v>1.5972222222222221E-3</v>
      </c>
      <c r="G27" s="15"/>
      <c r="H27" s="13">
        <f t="shared" si="8"/>
        <v>3.125E-2</v>
      </c>
      <c r="I27" s="13" t="str">
        <f t="shared" si="6"/>
        <v>200 m</v>
      </c>
      <c r="J27" s="12">
        <f t="shared" si="7"/>
        <v>5</v>
      </c>
    </row>
    <row r="28" spans="1:10" s="3" customFormat="1" ht="15" customHeight="1" x14ac:dyDescent="0.15">
      <c r="A28" s="10">
        <v>11</v>
      </c>
      <c r="B28" s="10" t="s">
        <v>59</v>
      </c>
      <c r="C28" s="11" t="s">
        <v>60</v>
      </c>
      <c r="D28" s="12">
        <v>2012</v>
      </c>
      <c r="E28" s="13" t="s">
        <v>28</v>
      </c>
      <c r="F28" s="14">
        <v>1.6203703703703703E-3</v>
      </c>
      <c r="G28" s="15"/>
      <c r="H28" s="13">
        <f t="shared" si="8"/>
        <v>3.4722222222222224E-2</v>
      </c>
      <c r="I28" s="13" t="str">
        <f t="shared" si="6"/>
        <v>200 m</v>
      </c>
      <c r="J28" s="12">
        <f t="shared" si="7"/>
        <v>7</v>
      </c>
    </row>
    <row r="29" spans="1:10" s="3" customFormat="1" ht="15" customHeight="1" x14ac:dyDescent="0.15">
      <c r="A29" s="10">
        <v>12</v>
      </c>
      <c r="B29" s="10" t="s">
        <v>61</v>
      </c>
      <c r="C29" s="11" t="s">
        <v>62</v>
      </c>
      <c r="D29" s="12">
        <v>2011</v>
      </c>
      <c r="E29" s="13" t="s">
        <v>63</v>
      </c>
      <c r="F29" s="14">
        <v>1.6319444444444445E-3</v>
      </c>
      <c r="G29" s="15"/>
      <c r="H29" s="13"/>
      <c r="I29" s="13"/>
      <c r="J29" s="12"/>
    </row>
    <row r="30" spans="1:10" s="3" customFormat="1" ht="15" customHeight="1" x14ac:dyDescent="0.15">
      <c r="A30" s="16"/>
      <c r="B30" s="16"/>
      <c r="C30" s="17"/>
      <c r="D30" s="16"/>
      <c r="E30" s="18"/>
      <c r="F30" s="16"/>
      <c r="G30" s="18"/>
    </row>
    <row r="31" spans="1:10" s="3" customFormat="1" ht="19.5" customHeight="1" x14ac:dyDescent="0.15">
      <c r="A31" s="1" t="s">
        <v>0</v>
      </c>
      <c r="B31" s="1"/>
      <c r="C31" s="1" t="s">
        <v>64</v>
      </c>
      <c r="D31" s="1"/>
      <c r="E31" s="2" t="s">
        <v>32</v>
      </c>
      <c r="F31" s="2" t="s">
        <v>33</v>
      </c>
      <c r="G31" s="2"/>
    </row>
    <row r="32" spans="1:10" s="3" customFormat="1" ht="4.5" customHeight="1" x14ac:dyDescent="0.15">
      <c r="A32" s="4"/>
      <c r="B32" s="4"/>
      <c r="C32" s="5"/>
      <c r="D32" s="4"/>
      <c r="E32" s="6"/>
      <c r="F32" s="4"/>
      <c r="G32" s="6"/>
    </row>
    <row r="33" spans="1:10" s="3" customFormat="1" ht="15" customHeight="1" x14ac:dyDescent="0.15">
      <c r="A33" s="7" t="s">
        <v>4</v>
      </c>
      <c r="B33" s="7" t="s">
        <v>5</v>
      </c>
      <c r="C33" s="8" t="s">
        <v>6</v>
      </c>
      <c r="D33" s="7" t="s">
        <v>7</v>
      </c>
      <c r="E33" s="7" t="s">
        <v>8</v>
      </c>
      <c r="F33" s="7" t="s">
        <v>9</v>
      </c>
      <c r="G33" s="9"/>
      <c r="H33" s="7" t="s">
        <v>10</v>
      </c>
      <c r="I33" s="7" t="s">
        <v>11</v>
      </c>
      <c r="J33" s="7" t="s">
        <v>12</v>
      </c>
    </row>
    <row r="34" spans="1:10" s="3" customFormat="1" ht="15" customHeight="1" x14ac:dyDescent="0.15">
      <c r="A34" s="10">
        <v>1</v>
      </c>
      <c r="B34" s="10" t="s">
        <v>65</v>
      </c>
      <c r="C34" s="11" t="s">
        <v>66</v>
      </c>
      <c r="D34" s="12">
        <v>2010</v>
      </c>
      <c r="E34" s="13" t="s">
        <v>53</v>
      </c>
      <c r="F34" s="14">
        <v>1.0995370370370371E-3</v>
      </c>
      <c r="G34" s="15"/>
      <c r="H34" s="13">
        <f t="shared" ref="H34:H45" si="9">VLOOKUP(C34,Data_BOK2016,4,FALSE)</f>
        <v>1.4351851851851854E-3</v>
      </c>
      <c r="I34" s="13" t="str">
        <f t="shared" ref="I34:I45" si="10">VLOOKUP(C34,Data_BOK2016,5,FALSE)</f>
        <v>500 m</v>
      </c>
      <c r="J34" s="12">
        <f t="shared" ref="J34:J45" si="11">VLOOKUP(C34,Data_BOK2016,6,FALSE)</f>
        <v>6</v>
      </c>
    </row>
    <row r="35" spans="1:10" s="3" customFormat="1" ht="15" customHeight="1" x14ac:dyDescent="0.15">
      <c r="A35" s="10">
        <v>2</v>
      </c>
      <c r="B35" s="10" t="s">
        <v>67</v>
      </c>
      <c r="C35" s="11" t="s">
        <v>68</v>
      </c>
      <c r="D35" s="12">
        <v>2010</v>
      </c>
      <c r="E35" s="13" t="s">
        <v>53</v>
      </c>
      <c r="F35" s="14">
        <v>1.1574074074074073E-3</v>
      </c>
      <c r="G35" s="15"/>
      <c r="H35" s="13">
        <f t="shared" si="9"/>
        <v>1.25E-3</v>
      </c>
      <c r="I35" s="13" t="str">
        <f t="shared" si="10"/>
        <v>500 m</v>
      </c>
      <c r="J35" s="12">
        <f t="shared" si="11"/>
        <v>3</v>
      </c>
    </row>
    <row r="36" spans="1:10" s="3" customFormat="1" ht="15" customHeight="1" x14ac:dyDescent="0.15">
      <c r="A36" s="10">
        <v>3</v>
      </c>
      <c r="B36" s="10" t="s">
        <v>69</v>
      </c>
      <c r="C36" s="11" t="s">
        <v>70</v>
      </c>
      <c r="D36" s="12">
        <v>2010</v>
      </c>
      <c r="E36" s="13" t="s">
        <v>18</v>
      </c>
      <c r="F36" s="14">
        <v>1.2037037037037038E-3</v>
      </c>
      <c r="G36" s="15"/>
      <c r="H36" s="13">
        <f t="shared" si="9"/>
        <v>1.3310185185185185E-3</v>
      </c>
      <c r="I36" s="13" t="str">
        <f t="shared" si="10"/>
        <v>500 m</v>
      </c>
      <c r="J36" s="12">
        <f t="shared" si="11"/>
        <v>4</v>
      </c>
    </row>
    <row r="37" spans="1:10" s="3" customFormat="1" ht="15" customHeight="1" x14ac:dyDescent="0.15">
      <c r="A37" s="10">
        <v>4</v>
      </c>
      <c r="B37" s="10" t="s">
        <v>71</v>
      </c>
      <c r="C37" s="11" t="s">
        <v>72</v>
      </c>
      <c r="D37" s="12">
        <v>2012</v>
      </c>
      <c r="E37" s="13" t="s">
        <v>53</v>
      </c>
      <c r="F37" s="14">
        <v>1.2152777777777778E-3</v>
      </c>
      <c r="G37" s="15"/>
      <c r="H37" s="13">
        <f t="shared" si="9"/>
        <v>2.013888888888889E-2</v>
      </c>
      <c r="I37" s="13" t="str">
        <f t="shared" si="10"/>
        <v>200 m</v>
      </c>
      <c r="J37" s="12">
        <f t="shared" si="11"/>
        <v>2</v>
      </c>
    </row>
    <row r="38" spans="1:10" s="3" customFormat="1" ht="15" customHeight="1" x14ac:dyDescent="0.15">
      <c r="A38" s="10">
        <v>5</v>
      </c>
      <c r="B38" s="10" t="s">
        <v>73</v>
      </c>
      <c r="C38" s="11" t="s">
        <v>74</v>
      </c>
      <c r="D38" s="12">
        <v>2010</v>
      </c>
      <c r="E38" s="13" t="s">
        <v>25</v>
      </c>
      <c r="F38" s="14">
        <v>1.25E-3</v>
      </c>
      <c r="G38" s="15"/>
      <c r="H38" s="13" t="e">
        <f t="shared" si="9"/>
        <v>#N/A</v>
      </c>
      <c r="I38" s="13" t="e">
        <f t="shared" si="10"/>
        <v>#N/A</v>
      </c>
      <c r="J38" s="12" t="e">
        <f t="shared" si="11"/>
        <v>#N/A</v>
      </c>
    </row>
    <row r="39" spans="1:10" s="3" customFormat="1" ht="15" customHeight="1" x14ac:dyDescent="0.15">
      <c r="A39" s="10">
        <v>6</v>
      </c>
      <c r="B39" s="10" t="s">
        <v>75</v>
      </c>
      <c r="C39" s="11" t="s">
        <v>76</v>
      </c>
      <c r="D39" s="12">
        <v>2011</v>
      </c>
      <c r="E39" s="13" t="s">
        <v>77</v>
      </c>
      <c r="F39" s="14">
        <v>1.3194444444444443E-3</v>
      </c>
      <c r="G39" s="15"/>
      <c r="H39" s="13">
        <f t="shared" si="9"/>
        <v>1.9444444444444445E-2</v>
      </c>
      <c r="I39" s="13" t="str">
        <f t="shared" si="10"/>
        <v>200 m</v>
      </c>
      <c r="J39" s="12">
        <f t="shared" si="11"/>
        <v>1</v>
      </c>
    </row>
    <row r="40" spans="1:10" s="3" customFormat="1" ht="15" customHeight="1" x14ac:dyDescent="0.15">
      <c r="A40" s="10">
        <v>7</v>
      </c>
      <c r="B40" s="10" t="s">
        <v>78</v>
      </c>
      <c r="C40" s="11" t="s">
        <v>79</v>
      </c>
      <c r="D40" s="12">
        <v>2010</v>
      </c>
      <c r="E40" s="13" t="s">
        <v>25</v>
      </c>
      <c r="F40" s="14">
        <v>1.4351851851851854E-3</v>
      </c>
      <c r="G40" s="15"/>
      <c r="H40" s="13" t="e">
        <f t="shared" si="9"/>
        <v>#N/A</v>
      </c>
      <c r="I40" s="13" t="e">
        <f t="shared" si="10"/>
        <v>#N/A</v>
      </c>
      <c r="J40" s="12" t="e">
        <f t="shared" si="11"/>
        <v>#N/A</v>
      </c>
    </row>
    <row r="41" spans="1:10" s="3" customFormat="1" ht="15" customHeight="1" x14ac:dyDescent="0.15">
      <c r="A41" s="10">
        <v>8</v>
      </c>
      <c r="B41" s="10" t="s">
        <v>80</v>
      </c>
      <c r="C41" s="11" t="s">
        <v>81</v>
      </c>
      <c r="D41" s="12">
        <v>2011</v>
      </c>
      <c r="E41" s="13" t="s">
        <v>18</v>
      </c>
      <c r="F41" s="14">
        <v>1.4583333333333334E-3</v>
      </c>
      <c r="G41" s="15"/>
      <c r="H41" s="13" t="e">
        <f t="shared" si="9"/>
        <v>#N/A</v>
      </c>
      <c r="I41" s="13" t="e">
        <f t="shared" si="10"/>
        <v>#N/A</v>
      </c>
      <c r="J41" s="12" t="e">
        <f t="shared" si="11"/>
        <v>#N/A</v>
      </c>
    </row>
    <row r="42" spans="1:10" s="3" customFormat="1" ht="15" customHeight="1" x14ac:dyDescent="0.15">
      <c r="A42" s="10">
        <v>9</v>
      </c>
      <c r="B42" s="10" t="s">
        <v>82</v>
      </c>
      <c r="C42" s="11" t="s">
        <v>83</v>
      </c>
      <c r="D42" s="12">
        <v>2012</v>
      </c>
      <c r="E42" s="13" t="s">
        <v>53</v>
      </c>
      <c r="F42" s="14">
        <v>1.5162037037037036E-3</v>
      </c>
      <c r="G42" s="15"/>
      <c r="H42" s="13">
        <f t="shared" si="9"/>
        <v>2.7083333333333334E-2</v>
      </c>
      <c r="I42" s="13" t="str">
        <f t="shared" si="10"/>
        <v>200 m</v>
      </c>
      <c r="J42" s="12">
        <f t="shared" si="11"/>
        <v>4</v>
      </c>
    </row>
    <row r="43" spans="1:10" s="3" customFormat="1" ht="15" customHeight="1" x14ac:dyDescent="0.15">
      <c r="A43" s="10">
        <v>10</v>
      </c>
      <c r="B43" s="10" t="s">
        <v>84</v>
      </c>
      <c r="C43" s="11" t="s">
        <v>85</v>
      </c>
      <c r="D43" s="12">
        <v>2012</v>
      </c>
      <c r="E43" s="13" t="s">
        <v>28</v>
      </c>
      <c r="F43" s="14">
        <v>1.5393518518518519E-3</v>
      </c>
      <c r="G43" s="15"/>
      <c r="H43" s="13">
        <f t="shared" si="9"/>
        <v>3.0555555555555555E-2</v>
      </c>
      <c r="I43" s="13" t="str">
        <f t="shared" si="10"/>
        <v>200 m</v>
      </c>
      <c r="J43" s="12">
        <f t="shared" si="11"/>
        <v>5</v>
      </c>
    </row>
    <row r="44" spans="1:10" s="3" customFormat="1" ht="15" customHeight="1" x14ac:dyDescent="0.15">
      <c r="A44" s="10">
        <v>11</v>
      </c>
      <c r="B44" s="10" t="s">
        <v>86</v>
      </c>
      <c r="C44" s="11" t="s">
        <v>87</v>
      </c>
      <c r="D44" s="12">
        <v>2012</v>
      </c>
      <c r="E44" s="13" t="s">
        <v>28</v>
      </c>
      <c r="F44" s="14">
        <v>1.689814814814815E-3</v>
      </c>
      <c r="G44" s="15"/>
      <c r="H44" s="13" t="e">
        <f>VLOOKUP(#REF!,Data_BOK2016,4,FALSE)</f>
        <v>#REF!</v>
      </c>
      <c r="I44" s="13" t="e">
        <f>VLOOKUP(#REF!,Data_BOK2016,5,FALSE)</f>
        <v>#REF!</v>
      </c>
      <c r="J44" s="12" t="e">
        <f>VLOOKUP(#REF!,Data_BOK2016,6,FALSE)</f>
        <v>#REF!</v>
      </c>
    </row>
    <row r="45" spans="1:10" s="3" customFormat="1" ht="15" customHeight="1" x14ac:dyDescent="0.15">
      <c r="A45" s="10">
        <v>12</v>
      </c>
      <c r="B45" s="10" t="s">
        <v>88</v>
      </c>
      <c r="C45" s="11" t="s">
        <v>89</v>
      </c>
      <c r="D45" s="12">
        <v>2013</v>
      </c>
      <c r="E45" s="13" t="s">
        <v>48</v>
      </c>
      <c r="F45" s="14" t="s">
        <v>90</v>
      </c>
      <c r="G45" s="15"/>
      <c r="H45" s="13" t="e">
        <f t="shared" si="9"/>
        <v>#N/A</v>
      </c>
      <c r="I45" s="13" t="e">
        <f t="shared" si="10"/>
        <v>#N/A</v>
      </c>
      <c r="J45" s="12" t="e">
        <f t="shared" si="11"/>
        <v>#N/A</v>
      </c>
    </row>
    <row r="46" spans="1:10" s="3" customFormat="1" ht="15" customHeight="1" x14ac:dyDescent="0.15">
      <c r="A46" s="10">
        <v>13</v>
      </c>
      <c r="B46" s="10" t="s">
        <v>91</v>
      </c>
      <c r="C46" s="11" t="s">
        <v>92</v>
      </c>
      <c r="D46" s="12">
        <v>2011</v>
      </c>
      <c r="E46" s="13" t="s">
        <v>18</v>
      </c>
      <c r="F46" s="14" t="s">
        <v>90</v>
      </c>
      <c r="G46" s="15"/>
      <c r="H46" s="13"/>
      <c r="I46" s="13"/>
      <c r="J46" s="12"/>
    </row>
    <row r="47" spans="1:10" s="3" customFormat="1" ht="15" customHeight="1" x14ac:dyDescent="0.15">
      <c r="A47" s="16"/>
      <c r="B47" s="16"/>
      <c r="C47" s="17"/>
      <c r="D47" s="16"/>
      <c r="E47" s="18"/>
      <c r="F47" s="16"/>
      <c r="G47" s="18"/>
    </row>
    <row r="48" spans="1:10" s="3" customFormat="1" ht="19.5" customHeight="1" x14ac:dyDescent="0.15">
      <c r="A48" s="1" t="s">
        <v>0</v>
      </c>
      <c r="B48" s="1"/>
      <c r="C48" s="1" t="s">
        <v>93</v>
      </c>
      <c r="D48" s="1"/>
      <c r="E48" s="2" t="s">
        <v>94</v>
      </c>
      <c r="F48" s="2" t="s">
        <v>95</v>
      </c>
      <c r="G48" s="2"/>
    </row>
    <row r="49" spans="1:10" s="3" customFormat="1" ht="4.5" customHeight="1" x14ac:dyDescent="0.15">
      <c r="A49" s="4"/>
      <c r="B49" s="4"/>
      <c r="C49" s="5"/>
      <c r="D49" s="4"/>
      <c r="E49" s="6"/>
      <c r="F49" s="4"/>
      <c r="G49" s="6"/>
    </row>
    <row r="50" spans="1:10" s="3" customFormat="1" ht="15" customHeight="1" x14ac:dyDescent="0.15">
      <c r="A50" s="7" t="s">
        <v>4</v>
      </c>
      <c r="B50" s="7" t="s">
        <v>5</v>
      </c>
      <c r="C50" s="8" t="s">
        <v>6</v>
      </c>
      <c r="D50" s="7" t="s">
        <v>7</v>
      </c>
      <c r="E50" s="7" t="s">
        <v>8</v>
      </c>
      <c r="F50" s="7" t="s">
        <v>9</v>
      </c>
      <c r="G50" s="9"/>
      <c r="H50" s="7" t="s">
        <v>10</v>
      </c>
      <c r="I50" s="7" t="s">
        <v>11</v>
      </c>
      <c r="J50" s="7" t="s">
        <v>12</v>
      </c>
    </row>
    <row r="51" spans="1:10" s="3" customFormat="1" ht="15" customHeight="1" x14ac:dyDescent="0.15">
      <c r="A51" s="10">
        <v>1</v>
      </c>
      <c r="B51" s="10">
        <v>1</v>
      </c>
      <c r="C51" s="11" t="s">
        <v>96</v>
      </c>
      <c r="D51" s="12">
        <v>2009</v>
      </c>
      <c r="E51" s="13" t="s">
        <v>53</v>
      </c>
      <c r="F51" s="14">
        <v>3.5879629629629629E-3</v>
      </c>
      <c r="G51" s="15"/>
      <c r="H51" s="13">
        <f t="shared" ref="H51:H58" si="12">VLOOKUP(C51,Data_BOK2016,4,FALSE)</f>
        <v>1.0995370370370371E-3</v>
      </c>
      <c r="I51" s="13" t="str">
        <f t="shared" ref="I51:I58" si="13">VLOOKUP(C51,Data_BOK2016,5,FALSE)</f>
        <v>500 m</v>
      </c>
      <c r="J51" s="12">
        <f t="shared" ref="J51:J58" si="14">VLOOKUP(C51,Data_BOK2016,6,FALSE)</f>
        <v>1</v>
      </c>
    </row>
    <row r="52" spans="1:10" s="3" customFormat="1" ht="15" customHeight="1" x14ac:dyDescent="0.15">
      <c r="A52" s="10">
        <v>2</v>
      </c>
      <c r="B52" s="10">
        <v>3</v>
      </c>
      <c r="C52" s="11" t="s">
        <v>97</v>
      </c>
      <c r="D52" s="12">
        <v>2009</v>
      </c>
      <c r="E52" s="13" t="s">
        <v>25</v>
      </c>
      <c r="F52" s="14">
        <v>3.645833333333333E-3</v>
      </c>
      <c r="G52" s="15"/>
      <c r="H52" s="13">
        <f t="shared" si="12"/>
        <v>1.1689814814814816E-3</v>
      </c>
      <c r="I52" s="13" t="str">
        <f t="shared" si="13"/>
        <v>500 m</v>
      </c>
      <c r="J52" s="12">
        <f t="shared" si="14"/>
        <v>2</v>
      </c>
    </row>
    <row r="53" spans="1:10" s="3" customFormat="1" ht="15" customHeight="1" x14ac:dyDescent="0.15">
      <c r="A53" s="10">
        <v>3</v>
      </c>
      <c r="B53" s="10">
        <v>7</v>
      </c>
      <c r="C53" s="11" t="s">
        <v>98</v>
      </c>
      <c r="D53" s="12">
        <v>2008</v>
      </c>
      <c r="E53" s="13" t="s">
        <v>77</v>
      </c>
      <c r="F53" s="14">
        <v>4.0856481481481481E-3</v>
      </c>
      <c r="G53" s="15"/>
      <c r="H53" s="13" t="e">
        <f t="shared" si="12"/>
        <v>#N/A</v>
      </c>
      <c r="I53" s="13" t="e">
        <f t="shared" si="13"/>
        <v>#N/A</v>
      </c>
      <c r="J53" s="12" t="e">
        <f t="shared" si="14"/>
        <v>#N/A</v>
      </c>
    </row>
    <row r="54" spans="1:10" s="3" customFormat="1" ht="15" customHeight="1" x14ac:dyDescent="0.15">
      <c r="A54" s="10">
        <v>4</v>
      </c>
      <c r="B54" s="10">
        <v>2</v>
      </c>
      <c r="C54" s="11" t="s">
        <v>99</v>
      </c>
      <c r="D54" s="12">
        <v>2008</v>
      </c>
      <c r="E54" s="13" t="s">
        <v>18</v>
      </c>
      <c r="F54" s="14">
        <v>4.155092592592593E-3</v>
      </c>
      <c r="G54" s="15"/>
      <c r="H54" s="13">
        <f t="shared" si="12"/>
        <v>4.5601851851851853E-3</v>
      </c>
      <c r="I54" s="13" t="str">
        <f t="shared" si="13"/>
        <v>1 km</v>
      </c>
      <c r="J54" s="12">
        <f t="shared" si="14"/>
        <v>10</v>
      </c>
    </row>
    <row r="55" spans="1:10" s="3" customFormat="1" ht="15" customHeight="1" x14ac:dyDescent="0.15">
      <c r="A55" s="10">
        <v>5</v>
      </c>
      <c r="B55" s="10">
        <v>6</v>
      </c>
      <c r="C55" s="11" t="s">
        <v>100</v>
      </c>
      <c r="D55" s="12">
        <v>2007</v>
      </c>
      <c r="E55" s="13" t="s">
        <v>43</v>
      </c>
      <c r="F55" s="14">
        <v>4.2013888888888891E-3</v>
      </c>
      <c r="G55" s="15"/>
      <c r="H55" s="13" t="e">
        <f t="shared" si="12"/>
        <v>#N/A</v>
      </c>
      <c r="I55" s="13" t="e">
        <f t="shared" si="13"/>
        <v>#N/A</v>
      </c>
      <c r="J55" s="12" t="e">
        <f t="shared" si="14"/>
        <v>#N/A</v>
      </c>
    </row>
    <row r="56" spans="1:10" s="3" customFormat="1" ht="15" customHeight="1" x14ac:dyDescent="0.15">
      <c r="A56" s="10">
        <v>6</v>
      </c>
      <c r="B56" s="10">
        <v>8</v>
      </c>
      <c r="C56" s="11" t="s">
        <v>101</v>
      </c>
      <c r="D56" s="12">
        <v>2009</v>
      </c>
      <c r="E56" s="13" t="s">
        <v>28</v>
      </c>
      <c r="F56" s="14">
        <v>4.6296296296296302E-3</v>
      </c>
      <c r="G56" s="15"/>
      <c r="H56" s="13" t="e">
        <f>VLOOKUP(#REF!,Data_BOK2016,4,FALSE)</f>
        <v>#REF!</v>
      </c>
      <c r="I56" s="13" t="e">
        <f>VLOOKUP(#REF!,Data_BOK2016,5,FALSE)</f>
        <v>#REF!</v>
      </c>
      <c r="J56" s="12" t="e">
        <f>VLOOKUP(#REF!,Data_BOK2016,6,FALSE)</f>
        <v>#REF!</v>
      </c>
    </row>
    <row r="57" spans="1:10" s="3" customFormat="1" ht="15" customHeight="1" x14ac:dyDescent="0.15">
      <c r="A57" s="10">
        <v>7</v>
      </c>
      <c r="B57" s="10">
        <v>4</v>
      </c>
      <c r="C57" s="11" t="s">
        <v>102</v>
      </c>
      <c r="D57" s="12">
        <v>2008</v>
      </c>
      <c r="E57" s="13" t="s">
        <v>43</v>
      </c>
      <c r="F57" s="14">
        <v>5.0231481481481481E-3</v>
      </c>
      <c r="G57" s="15"/>
      <c r="H57" s="13" t="e">
        <f t="shared" si="12"/>
        <v>#N/A</v>
      </c>
      <c r="I57" s="13" t="e">
        <f t="shared" si="13"/>
        <v>#N/A</v>
      </c>
      <c r="J57" s="12" t="e">
        <f t="shared" si="14"/>
        <v>#N/A</v>
      </c>
    </row>
    <row r="58" spans="1:10" s="3" customFormat="1" ht="15" customHeight="1" x14ac:dyDescent="0.15">
      <c r="A58" s="10">
        <v>8</v>
      </c>
      <c r="B58" s="10">
        <v>5</v>
      </c>
      <c r="C58" s="11" t="s">
        <v>103</v>
      </c>
      <c r="D58" s="12">
        <v>2008</v>
      </c>
      <c r="E58" s="13" t="s">
        <v>43</v>
      </c>
      <c r="F58" s="14">
        <v>5.1273148148148146E-3</v>
      </c>
      <c r="G58" s="15"/>
      <c r="H58" s="13" t="e">
        <f t="shared" si="12"/>
        <v>#N/A</v>
      </c>
      <c r="I58" s="13" t="e">
        <f t="shared" si="13"/>
        <v>#N/A</v>
      </c>
      <c r="J58" s="12" t="e">
        <f t="shared" si="14"/>
        <v>#N/A</v>
      </c>
    </row>
    <row r="59" spans="1:10" s="3" customFormat="1" ht="12.75" customHeight="1" x14ac:dyDescent="0.15">
      <c r="A59" s="16"/>
      <c r="B59" s="16"/>
      <c r="C59" s="17"/>
      <c r="D59" s="16"/>
      <c r="E59" s="18"/>
      <c r="F59" s="16"/>
      <c r="G59" s="18"/>
    </row>
    <row r="60" spans="1:10" s="3" customFormat="1" ht="21" customHeight="1" x14ac:dyDescent="0.15">
      <c r="A60" s="1" t="s">
        <v>0</v>
      </c>
      <c r="B60" s="1"/>
      <c r="C60" s="1" t="s">
        <v>104</v>
      </c>
      <c r="D60" s="1"/>
      <c r="E60" s="2" t="s">
        <v>94</v>
      </c>
      <c r="F60" s="2" t="s">
        <v>95</v>
      </c>
      <c r="G60" s="2"/>
    </row>
    <row r="61" spans="1:10" s="21" customFormat="1" ht="4.5" customHeight="1" x14ac:dyDescent="0.15">
      <c r="A61" s="19"/>
      <c r="B61" s="19"/>
      <c r="C61" s="19"/>
      <c r="D61" s="19"/>
      <c r="E61" s="20"/>
      <c r="F61" s="20"/>
      <c r="G61" s="20"/>
    </row>
    <row r="62" spans="1:10" s="3" customFormat="1" ht="15" customHeight="1" x14ac:dyDescent="0.15">
      <c r="A62" s="7" t="s">
        <v>4</v>
      </c>
      <c r="B62" s="7" t="s">
        <v>5</v>
      </c>
      <c r="C62" s="8" t="s">
        <v>6</v>
      </c>
      <c r="D62" s="7" t="s">
        <v>7</v>
      </c>
      <c r="E62" s="7" t="s">
        <v>8</v>
      </c>
      <c r="F62" s="7" t="s">
        <v>9</v>
      </c>
      <c r="G62" s="9"/>
      <c r="H62" s="7" t="s">
        <v>10</v>
      </c>
      <c r="I62" s="7" t="s">
        <v>11</v>
      </c>
      <c r="J62" s="7" t="s">
        <v>12</v>
      </c>
    </row>
    <row r="63" spans="1:10" s="3" customFormat="1" ht="15" customHeight="1" x14ac:dyDescent="0.15">
      <c r="A63" s="10">
        <v>1</v>
      </c>
      <c r="B63" s="10">
        <v>22</v>
      </c>
      <c r="C63" s="11" t="s">
        <v>105</v>
      </c>
      <c r="D63" s="12">
        <v>2008</v>
      </c>
      <c r="E63" s="13" t="s">
        <v>18</v>
      </c>
      <c r="F63" s="14">
        <v>3.5416666666666665E-3</v>
      </c>
      <c r="G63" s="15"/>
      <c r="H63" s="13">
        <f t="shared" ref="H63:H73" si="15">VLOOKUP(C63,Data_BOK2016,4,FALSE)</f>
        <v>3.8888888888888883E-3</v>
      </c>
      <c r="I63" s="13" t="str">
        <f t="shared" ref="I63:I73" si="16">VLOOKUP(C63,Data_BOK2016,5,FALSE)</f>
        <v>1 km</v>
      </c>
      <c r="J63" s="12">
        <f t="shared" ref="J63:J73" si="17">VLOOKUP(C63,Data_BOK2016,6,FALSE)</f>
        <v>5</v>
      </c>
    </row>
    <row r="64" spans="1:10" s="3" customFormat="1" ht="15" customHeight="1" x14ac:dyDescent="0.15">
      <c r="A64" s="10">
        <v>2</v>
      </c>
      <c r="B64" s="10">
        <v>23</v>
      </c>
      <c r="C64" s="11" t="s">
        <v>106</v>
      </c>
      <c r="D64" s="12">
        <v>2008</v>
      </c>
      <c r="E64" s="13" t="s">
        <v>18</v>
      </c>
      <c r="F64" s="14">
        <v>3.5532407407407405E-3</v>
      </c>
      <c r="G64" s="15"/>
      <c r="H64" s="13">
        <f t="shared" si="15"/>
        <v>3.7037037037037034E-3</v>
      </c>
      <c r="I64" s="13" t="str">
        <f t="shared" si="16"/>
        <v>1 km</v>
      </c>
      <c r="J64" s="12">
        <f t="shared" si="17"/>
        <v>2</v>
      </c>
    </row>
    <row r="65" spans="1:10" s="3" customFormat="1" ht="15" customHeight="1" x14ac:dyDescent="0.15">
      <c r="A65" s="10">
        <v>3</v>
      </c>
      <c r="B65" s="10">
        <v>29</v>
      </c>
      <c r="C65" s="11" t="s">
        <v>107</v>
      </c>
      <c r="D65" s="12">
        <v>2008</v>
      </c>
      <c r="E65" s="13" t="s">
        <v>77</v>
      </c>
      <c r="F65" s="14">
        <v>3.7962962962962963E-3</v>
      </c>
      <c r="G65" s="15"/>
      <c r="H65" s="13" t="e">
        <f t="shared" si="15"/>
        <v>#N/A</v>
      </c>
      <c r="I65" s="13" t="e">
        <f t="shared" si="16"/>
        <v>#N/A</v>
      </c>
      <c r="J65" s="12" t="e">
        <f t="shared" si="17"/>
        <v>#N/A</v>
      </c>
    </row>
    <row r="66" spans="1:10" s="3" customFormat="1" ht="15" customHeight="1" x14ac:dyDescent="0.15">
      <c r="A66" s="10">
        <v>4</v>
      </c>
      <c r="B66" s="10">
        <v>24</v>
      </c>
      <c r="C66" s="11" t="s">
        <v>108</v>
      </c>
      <c r="D66" s="12">
        <v>2008</v>
      </c>
      <c r="E66" s="13" t="s">
        <v>18</v>
      </c>
      <c r="F66" s="14">
        <v>4.0277777777777777E-3</v>
      </c>
      <c r="G66" s="15"/>
      <c r="H66" s="13" t="e">
        <f t="shared" si="15"/>
        <v>#N/A</v>
      </c>
      <c r="I66" s="13" t="e">
        <f t="shared" si="16"/>
        <v>#N/A</v>
      </c>
      <c r="J66" s="12" t="e">
        <f t="shared" si="17"/>
        <v>#N/A</v>
      </c>
    </row>
    <row r="67" spans="1:10" s="3" customFormat="1" ht="15" customHeight="1" x14ac:dyDescent="0.15">
      <c r="A67" s="10">
        <v>5</v>
      </c>
      <c r="B67" s="10">
        <v>21</v>
      </c>
      <c r="C67" s="11" t="s">
        <v>109</v>
      </c>
      <c r="D67" s="12">
        <v>2008</v>
      </c>
      <c r="E67" s="13" t="s">
        <v>53</v>
      </c>
      <c r="F67" s="14">
        <v>4.108796296296297E-3</v>
      </c>
      <c r="G67" s="15"/>
      <c r="H67" s="13">
        <f t="shared" si="15"/>
        <v>4.3055555555555555E-3</v>
      </c>
      <c r="I67" s="13" t="str">
        <f t="shared" si="16"/>
        <v>1 km</v>
      </c>
      <c r="J67" s="12">
        <f t="shared" si="17"/>
        <v>9</v>
      </c>
    </row>
    <row r="68" spans="1:10" s="3" customFormat="1" ht="15" customHeight="1" x14ac:dyDescent="0.15">
      <c r="A68" s="10">
        <v>6</v>
      </c>
      <c r="B68" s="10">
        <v>26</v>
      </c>
      <c r="C68" s="11" t="s">
        <v>110</v>
      </c>
      <c r="D68" s="12">
        <v>2008</v>
      </c>
      <c r="E68" s="13" t="s">
        <v>25</v>
      </c>
      <c r="F68" s="14">
        <v>4.1898148148148146E-3</v>
      </c>
      <c r="G68" s="15"/>
      <c r="H68" s="13">
        <f t="shared" si="15"/>
        <v>4.1898148148148146E-3</v>
      </c>
      <c r="I68" s="13" t="str">
        <f t="shared" si="16"/>
        <v>1 km</v>
      </c>
      <c r="J68" s="12">
        <f t="shared" si="17"/>
        <v>8</v>
      </c>
    </row>
    <row r="69" spans="1:10" s="3" customFormat="1" ht="15" customHeight="1" x14ac:dyDescent="0.15">
      <c r="A69" s="10">
        <v>7</v>
      </c>
      <c r="B69" s="10">
        <v>27</v>
      </c>
      <c r="C69" s="11" t="s">
        <v>111</v>
      </c>
      <c r="D69" s="12">
        <v>2009</v>
      </c>
      <c r="E69" s="13" t="s">
        <v>25</v>
      </c>
      <c r="F69" s="14">
        <v>4.5486111111111109E-3</v>
      </c>
      <c r="G69" s="15"/>
      <c r="H69" s="13">
        <f t="shared" si="15"/>
        <v>1.1921296296296296E-3</v>
      </c>
      <c r="I69" s="13" t="str">
        <f t="shared" si="16"/>
        <v>500 m</v>
      </c>
      <c r="J69" s="12">
        <f t="shared" si="17"/>
        <v>1</v>
      </c>
    </row>
    <row r="70" spans="1:10" s="3" customFormat="1" ht="15" customHeight="1" x14ac:dyDescent="0.15">
      <c r="A70" s="10">
        <v>8</v>
      </c>
      <c r="B70" s="10">
        <v>25</v>
      </c>
      <c r="C70" s="11" t="s">
        <v>112</v>
      </c>
      <c r="D70" s="12">
        <v>2009</v>
      </c>
      <c r="E70" s="13" t="s">
        <v>53</v>
      </c>
      <c r="F70" s="14">
        <v>5.0925925925925921E-3</v>
      </c>
      <c r="G70" s="15"/>
      <c r="H70" s="13" t="e">
        <f t="shared" si="15"/>
        <v>#N/A</v>
      </c>
      <c r="I70" s="13" t="e">
        <f t="shared" si="16"/>
        <v>#N/A</v>
      </c>
      <c r="J70" s="12" t="e">
        <f t="shared" si="17"/>
        <v>#N/A</v>
      </c>
    </row>
    <row r="71" spans="1:10" s="3" customFormat="1" ht="15" customHeight="1" x14ac:dyDescent="0.15">
      <c r="A71" s="10">
        <v>9</v>
      </c>
      <c r="B71" s="10">
        <v>30</v>
      </c>
      <c r="C71" s="11" t="s">
        <v>113</v>
      </c>
      <c r="D71" s="12">
        <v>2009</v>
      </c>
      <c r="E71" s="13" t="s">
        <v>36</v>
      </c>
      <c r="F71" s="14">
        <v>5.138888888888889E-3</v>
      </c>
      <c r="G71" s="15"/>
      <c r="H71" s="13" t="e">
        <f t="shared" si="15"/>
        <v>#N/A</v>
      </c>
      <c r="I71" s="13" t="e">
        <f t="shared" si="16"/>
        <v>#N/A</v>
      </c>
      <c r="J71" s="12" t="e">
        <f t="shared" si="17"/>
        <v>#N/A</v>
      </c>
    </row>
    <row r="72" spans="1:10" s="3" customFormat="1" ht="15" customHeight="1" x14ac:dyDescent="0.15">
      <c r="A72" s="10">
        <v>10</v>
      </c>
      <c r="B72" s="10">
        <v>31</v>
      </c>
      <c r="C72" s="11" t="s">
        <v>114</v>
      </c>
      <c r="D72" s="12">
        <v>2009</v>
      </c>
      <c r="E72" s="13" t="s">
        <v>63</v>
      </c>
      <c r="F72" s="14">
        <v>5.4398148148148149E-3</v>
      </c>
      <c r="G72" s="15"/>
      <c r="H72" s="13" t="e">
        <f t="shared" si="15"/>
        <v>#N/A</v>
      </c>
      <c r="I72" s="13" t="e">
        <f t="shared" si="16"/>
        <v>#N/A</v>
      </c>
      <c r="J72" s="12" t="e">
        <f t="shared" si="17"/>
        <v>#N/A</v>
      </c>
    </row>
    <row r="73" spans="1:10" s="3" customFormat="1" ht="15" customHeight="1" x14ac:dyDescent="0.15">
      <c r="A73" s="10">
        <v>11</v>
      </c>
      <c r="B73" s="10">
        <v>28</v>
      </c>
      <c r="C73" s="11" t="s">
        <v>115</v>
      </c>
      <c r="D73" s="12">
        <v>2009</v>
      </c>
      <c r="E73" s="13" t="s">
        <v>25</v>
      </c>
      <c r="F73" s="14" t="s">
        <v>116</v>
      </c>
      <c r="G73" s="15"/>
      <c r="H73" s="13">
        <f t="shared" si="15"/>
        <v>1.5624999999999999E-3</v>
      </c>
      <c r="I73" s="13" t="str">
        <f t="shared" si="16"/>
        <v>500 m</v>
      </c>
      <c r="J73" s="12">
        <f t="shared" si="17"/>
        <v>8</v>
      </c>
    </row>
    <row r="74" spans="1:10" s="3" customFormat="1" ht="15" customHeight="1" x14ac:dyDescent="0.15">
      <c r="A74" s="22"/>
      <c r="B74" s="22"/>
      <c r="C74" s="23"/>
      <c r="D74" s="22"/>
      <c r="E74" s="22"/>
      <c r="F74" s="24"/>
      <c r="G74" s="21"/>
    </row>
    <row r="75" spans="1:10" s="3" customFormat="1" ht="19.5" customHeight="1" x14ac:dyDescent="0.15">
      <c r="A75" s="1" t="s">
        <v>0</v>
      </c>
      <c r="B75" s="1"/>
      <c r="C75" s="1" t="s">
        <v>117</v>
      </c>
      <c r="D75" s="1"/>
      <c r="E75" s="2" t="s">
        <v>118</v>
      </c>
      <c r="F75" s="2" t="s">
        <v>119</v>
      </c>
      <c r="G75" s="2"/>
    </row>
    <row r="76" spans="1:10" s="3" customFormat="1" ht="4.5" customHeight="1" x14ac:dyDescent="0.15">
      <c r="A76" s="4"/>
      <c r="B76" s="4"/>
      <c r="C76" s="5"/>
      <c r="D76" s="4"/>
      <c r="E76" s="6"/>
      <c r="F76" s="4"/>
      <c r="G76" s="6"/>
    </row>
    <row r="77" spans="1:10" s="3" customFormat="1" ht="15" customHeight="1" x14ac:dyDescent="0.15">
      <c r="A77" s="7" t="s">
        <v>4</v>
      </c>
      <c r="B77" s="7" t="s">
        <v>5</v>
      </c>
      <c r="C77" s="8" t="s">
        <v>6</v>
      </c>
      <c r="D77" s="7" t="s">
        <v>7</v>
      </c>
      <c r="E77" s="7" t="s">
        <v>8</v>
      </c>
      <c r="F77" s="7" t="s">
        <v>9</v>
      </c>
      <c r="G77" s="9"/>
      <c r="H77" s="7" t="s">
        <v>10</v>
      </c>
      <c r="I77" s="7" t="s">
        <v>11</v>
      </c>
      <c r="J77" s="7" t="s">
        <v>12</v>
      </c>
    </row>
    <row r="78" spans="1:10" s="3" customFormat="1" ht="15" customHeight="1" x14ac:dyDescent="0.15">
      <c r="A78" s="10">
        <v>1</v>
      </c>
      <c r="B78" s="10">
        <v>50</v>
      </c>
      <c r="C78" s="11" t="s">
        <v>120</v>
      </c>
      <c r="D78" s="12">
        <v>2006</v>
      </c>
      <c r="E78" s="13" t="s">
        <v>77</v>
      </c>
      <c r="F78" s="14">
        <v>8.7037037037037031E-3</v>
      </c>
      <c r="G78" s="15"/>
      <c r="H78" s="13" t="e">
        <f t="shared" ref="H78:H87" si="18">VLOOKUP(C78,Data_BOK2016,4,FALSE)</f>
        <v>#N/A</v>
      </c>
      <c r="I78" s="13" t="e">
        <f t="shared" ref="I78:I87" si="19">VLOOKUP(C78,Data_BOK2016,5,FALSE)</f>
        <v>#N/A</v>
      </c>
      <c r="J78" s="12" t="e">
        <f t="shared" ref="J78:J87" si="20">VLOOKUP(C78,Data_BOK2016,6,FALSE)</f>
        <v>#N/A</v>
      </c>
    </row>
    <row r="79" spans="1:10" s="3" customFormat="1" ht="15" customHeight="1" x14ac:dyDescent="0.15">
      <c r="A79" s="10">
        <v>2</v>
      </c>
      <c r="B79" s="10">
        <v>46</v>
      </c>
      <c r="C79" s="11" t="s">
        <v>121</v>
      </c>
      <c r="D79" s="12">
        <v>2007</v>
      </c>
      <c r="E79" s="13" t="s">
        <v>25</v>
      </c>
      <c r="F79" s="14">
        <v>9.0162037037037034E-3</v>
      </c>
      <c r="G79" s="15"/>
      <c r="H79" s="13">
        <f t="shared" si="18"/>
        <v>3.7152777777777774E-3</v>
      </c>
      <c r="I79" s="13" t="str">
        <f t="shared" si="19"/>
        <v>1 km</v>
      </c>
      <c r="J79" s="12">
        <f t="shared" si="20"/>
        <v>2</v>
      </c>
    </row>
    <row r="80" spans="1:10" s="3" customFormat="1" ht="15" customHeight="1" x14ac:dyDescent="0.15">
      <c r="A80" s="10">
        <v>3</v>
      </c>
      <c r="B80" s="10">
        <v>51</v>
      </c>
      <c r="C80" s="11" t="s">
        <v>122</v>
      </c>
      <c r="D80" s="12">
        <v>2007</v>
      </c>
      <c r="E80" s="13" t="s">
        <v>123</v>
      </c>
      <c r="F80" s="14">
        <v>9.386574074074075E-3</v>
      </c>
      <c r="G80" s="15"/>
      <c r="H80" s="13">
        <f t="shared" si="18"/>
        <v>3.4375E-3</v>
      </c>
      <c r="I80" s="13" t="str">
        <f t="shared" si="19"/>
        <v>1 km</v>
      </c>
      <c r="J80" s="12">
        <f t="shared" si="20"/>
        <v>1</v>
      </c>
    </row>
    <row r="81" spans="1:10" s="3" customFormat="1" ht="15" customHeight="1" x14ac:dyDescent="0.15">
      <c r="A81" s="10">
        <v>4</v>
      </c>
      <c r="B81" s="10">
        <v>42</v>
      </c>
      <c r="C81" s="11" t="s">
        <v>124</v>
      </c>
      <c r="D81" s="12">
        <v>2006</v>
      </c>
      <c r="E81" s="13" t="s">
        <v>53</v>
      </c>
      <c r="F81" s="14">
        <v>1.0289351851851852E-2</v>
      </c>
      <c r="G81" s="15"/>
      <c r="H81" s="13">
        <f t="shared" si="18"/>
        <v>1.0081018518518519E-2</v>
      </c>
      <c r="I81" s="13" t="str">
        <f t="shared" si="19"/>
        <v>2 km</v>
      </c>
      <c r="J81" s="12">
        <f t="shared" si="20"/>
        <v>3</v>
      </c>
    </row>
    <row r="82" spans="1:10" s="3" customFormat="1" ht="15" customHeight="1" x14ac:dyDescent="0.15">
      <c r="A82" s="10">
        <v>5</v>
      </c>
      <c r="B82" s="10">
        <v>48</v>
      </c>
      <c r="C82" s="11" t="s">
        <v>125</v>
      </c>
      <c r="D82" s="12">
        <v>2006</v>
      </c>
      <c r="E82" s="13" t="s">
        <v>25</v>
      </c>
      <c r="F82" s="14">
        <v>1.0324074074074074E-2</v>
      </c>
      <c r="G82" s="15"/>
      <c r="H82" s="13">
        <f t="shared" si="18"/>
        <v>1.1076388888888887E-2</v>
      </c>
      <c r="I82" s="13" t="str">
        <f t="shared" si="19"/>
        <v>2 km</v>
      </c>
      <c r="J82" s="12">
        <f t="shared" si="20"/>
        <v>7</v>
      </c>
    </row>
    <row r="83" spans="1:10" s="3" customFormat="1" ht="15" customHeight="1" x14ac:dyDescent="0.15">
      <c r="A83" s="10">
        <v>6</v>
      </c>
      <c r="B83" s="10">
        <v>44</v>
      </c>
      <c r="C83" s="11" t="s">
        <v>126</v>
      </c>
      <c r="D83" s="12">
        <v>2007</v>
      </c>
      <c r="E83" s="13" t="s">
        <v>28</v>
      </c>
      <c r="F83" s="14">
        <v>1.0717592592592593E-2</v>
      </c>
      <c r="G83" s="15"/>
      <c r="H83" s="13" t="e">
        <f t="shared" si="18"/>
        <v>#N/A</v>
      </c>
      <c r="I83" s="13" t="e">
        <f t="shared" si="19"/>
        <v>#N/A</v>
      </c>
      <c r="J83" s="12" t="e">
        <f t="shared" si="20"/>
        <v>#N/A</v>
      </c>
    </row>
    <row r="84" spans="1:10" s="3" customFormat="1" ht="15" customHeight="1" x14ac:dyDescent="0.15">
      <c r="A84" s="10">
        <v>7</v>
      </c>
      <c r="B84" s="10">
        <v>49</v>
      </c>
      <c r="C84" s="11" t="s">
        <v>127</v>
      </c>
      <c r="D84" s="12">
        <v>2007</v>
      </c>
      <c r="E84" s="13" t="s">
        <v>43</v>
      </c>
      <c r="F84" s="14">
        <v>1.1180555555555556E-2</v>
      </c>
      <c r="G84" s="15"/>
      <c r="H84" s="13" t="e">
        <f t="shared" si="18"/>
        <v>#N/A</v>
      </c>
      <c r="I84" s="13" t="e">
        <f t="shared" si="19"/>
        <v>#N/A</v>
      </c>
      <c r="J84" s="12" t="e">
        <f t="shared" si="20"/>
        <v>#N/A</v>
      </c>
    </row>
    <row r="85" spans="1:10" s="3" customFormat="1" ht="15" customHeight="1" x14ac:dyDescent="0.15">
      <c r="A85" s="10">
        <v>8</v>
      </c>
      <c r="B85" s="10">
        <v>52</v>
      </c>
      <c r="C85" s="11" t="s">
        <v>128</v>
      </c>
      <c r="D85" s="12">
        <v>2007</v>
      </c>
      <c r="E85" s="13" t="s">
        <v>56</v>
      </c>
      <c r="F85" s="14">
        <v>1.1666666666666667E-2</v>
      </c>
      <c r="G85" s="15"/>
      <c r="H85" s="13" t="e">
        <f t="shared" si="18"/>
        <v>#N/A</v>
      </c>
      <c r="I85" s="13" t="e">
        <f t="shared" si="19"/>
        <v>#N/A</v>
      </c>
      <c r="J85" s="12" t="e">
        <f t="shared" si="20"/>
        <v>#N/A</v>
      </c>
    </row>
    <row r="86" spans="1:10" s="3" customFormat="1" ht="15" customHeight="1" x14ac:dyDescent="0.15">
      <c r="A86" s="10">
        <v>9</v>
      </c>
      <c r="B86" s="10">
        <v>43</v>
      </c>
      <c r="C86" s="11" t="s">
        <v>129</v>
      </c>
      <c r="D86" s="12">
        <v>2006</v>
      </c>
      <c r="E86" s="13" t="s">
        <v>53</v>
      </c>
      <c r="F86" s="14">
        <v>1.315972222222222E-2</v>
      </c>
      <c r="G86" s="15"/>
      <c r="H86" s="13">
        <f t="shared" si="18"/>
        <v>1.1851851851851851E-2</v>
      </c>
      <c r="I86" s="13" t="str">
        <f t="shared" si="19"/>
        <v>2 km</v>
      </c>
      <c r="J86" s="12">
        <f t="shared" si="20"/>
        <v>8</v>
      </c>
    </row>
    <row r="87" spans="1:10" s="3" customFormat="1" ht="15" customHeight="1" x14ac:dyDescent="0.15">
      <c r="A87" s="10">
        <v>10</v>
      </c>
      <c r="B87" s="10">
        <v>41</v>
      </c>
      <c r="C87" s="11" t="s">
        <v>130</v>
      </c>
      <c r="D87" s="12">
        <v>2007</v>
      </c>
      <c r="E87" s="13" t="s">
        <v>53</v>
      </c>
      <c r="F87" s="14">
        <v>1.5740740740740743E-2</v>
      </c>
      <c r="G87" s="15"/>
      <c r="H87" s="13">
        <f t="shared" si="18"/>
        <v>4.7916666666666672E-3</v>
      </c>
      <c r="I87" s="13" t="str">
        <f t="shared" si="19"/>
        <v>1 km</v>
      </c>
      <c r="J87" s="12">
        <f t="shared" si="20"/>
        <v>11</v>
      </c>
    </row>
    <row r="88" spans="1:10" s="3" customFormat="1" ht="15" customHeight="1" x14ac:dyDescent="0.15">
      <c r="A88" s="16"/>
      <c r="B88" s="16"/>
      <c r="C88" s="17"/>
      <c r="D88" s="16"/>
      <c r="E88" s="18"/>
      <c r="F88" s="16"/>
      <c r="G88" s="18"/>
    </row>
    <row r="89" spans="1:10" s="3" customFormat="1" ht="19.5" customHeight="1" x14ac:dyDescent="0.15">
      <c r="A89" s="1" t="s">
        <v>0</v>
      </c>
      <c r="B89" s="1"/>
      <c r="C89" s="1" t="s">
        <v>131</v>
      </c>
      <c r="D89" s="1"/>
      <c r="E89" s="2" t="s">
        <v>118</v>
      </c>
      <c r="F89" s="2" t="s">
        <v>119</v>
      </c>
      <c r="G89" s="2"/>
    </row>
    <row r="90" spans="1:10" s="3" customFormat="1" ht="4.5" customHeight="1" x14ac:dyDescent="0.15">
      <c r="A90" s="4"/>
      <c r="B90" s="4"/>
      <c r="C90" s="5"/>
      <c r="D90" s="4"/>
      <c r="E90" s="6"/>
      <c r="F90" s="4"/>
      <c r="G90" s="6"/>
    </row>
    <row r="91" spans="1:10" s="3" customFormat="1" ht="15" customHeight="1" x14ac:dyDescent="0.15">
      <c r="A91" s="7" t="s">
        <v>4</v>
      </c>
      <c r="B91" s="7" t="s">
        <v>5</v>
      </c>
      <c r="C91" s="8" t="s">
        <v>6</v>
      </c>
      <c r="D91" s="7" t="s">
        <v>7</v>
      </c>
      <c r="E91" s="7" t="s">
        <v>8</v>
      </c>
      <c r="F91" s="7" t="s">
        <v>9</v>
      </c>
      <c r="G91" s="9"/>
      <c r="H91" s="7" t="s">
        <v>10</v>
      </c>
      <c r="I91" s="7" t="s">
        <v>11</v>
      </c>
      <c r="J91" s="7" t="s">
        <v>12</v>
      </c>
    </row>
    <row r="92" spans="1:10" s="3" customFormat="1" ht="15" customHeight="1" x14ac:dyDescent="0.15">
      <c r="A92" s="10">
        <v>1</v>
      </c>
      <c r="B92" s="10">
        <v>70</v>
      </c>
      <c r="C92" s="11" t="s">
        <v>132</v>
      </c>
      <c r="D92" s="12">
        <v>2007</v>
      </c>
      <c r="E92" s="13" t="s">
        <v>18</v>
      </c>
      <c r="F92" s="14">
        <v>9.2013888888888892E-3</v>
      </c>
      <c r="G92" s="15"/>
      <c r="H92" s="13">
        <f t="shared" ref="H92:H98" si="21">VLOOKUP(C92,Data_BOK2016,4,FALSE)</f>
        <v>3.4027777777777784E-3</v>
      </c>
      <c r="I92" s="13" t="str">
        <f t="shared" ref="I92:I98" si="22">VLOOKUP(C92,Data_BOK2016,5,FALSE)</f>
        <v>1 km</v>
      </c>
      <c r="J92" s="12">
        <f t="shared" ref="J92:J98" si="23">VLOOKUP(C92,Data_BOK2016,6,FALSE)</f>
        <v>1</v>
      </c>
    </row>
    <row r="93" spans="1:10" s="3" customFormat="1" ht="15" customHeight="1" x14ac:dyDescent="0.15">
      <c r="A93" s="10">
        <v>2</v>
      </c>
      <c r="B93" s="10">
        <v>69</v>
      </c>
      <c r="C93" s="11" t="s">
        <v>133</v>
      </c>
      <c r="D93" s="12">
        <v>2007</v>
      </c>
      <c r="E93" s="13" t="s">
        <v>18</v>
      </c>
      <c r="F93" s="14">
        <v>9.4212962962962957E-3</v>
      </c>
      <c r="G93" s="15"/>
      <c r="H93" s="13">
        <f t="shared" si="21"/>
        <v>3.8773148148148143E-3</v>
      </c>
      <c r="I93" s="13" t="str">
        <f t="shared" si="22"/>
        <v>1 km</v>
      </c>
      <c r="J93" s="12">
        <f t="shared" si="23"/>
        <v>4</v>
      </c>
    </row>
    <row r="94" spans="1:10" s="3" customFormat="1" ht="15" customHeight="1" x14ac:dyDescent="0.15">
      <c r="A94" s="25" t="s">
        <v>134</v>
      </c>
      <c r="B94" s="10">
        <v>67</v>
      </c>
      <c r="C94" s="11" t="s">
        <v>135</v>
      </c>
      <c r="D94" s="12">
        <v>2007</v>
      </c>
      <c r="E94" s="13" t="s">
        <v>77</v>
      </c>
      <c r="F94" s="14">
        <v>9.479166666666667E-3</v>
      </c>
      <c r="G94" s="15"/>
      <c r="H94" s="13">
        <f t="shared" si="21"/>
        <v>3.9699074074074072E-3</v>
      </c>
      <c r="I94" s="13" t="str">
        <f t="shared" si="22"/>
        <v>1 km</v>
      </c>
      <c r="J94" s="12">
        <f t="shared" si="23"/>
        <v>6</v>
      </c>
    </row>
    <row r="95" spans="1:10" s="3" customFormat="1" ht="15" customHeight="1" x14ac:dyDescent="0.15">
      <c r="A95" s="25" t="s">
        <v>134</v>
      </c>
      <c r="B95" s="10">
        <v>68</v>
      </c>
      <c r="C95" s="11" t="s">
        <v>136</v>
      </c>
      <c r="D95" s="12">
        <v>2007</v>
      </c>
      <c r="E95" s="13" t="s">
        <v>53</v>
      </c>
      <c r="F95" s="14">
        <v>9.479166666666667E-3</v>
      </c>
      <c r="G95" s="15"/>
      <c r="H95" s="13">
        <f t="shared" si="21"/>
        <v>3.7731481481481483E-3</v>
      </c>
      <c r="I95" s="13" t="str">
        <f t="shared" si="22"/>
        <v>1 km</v>
      </c>
      <c r="J95" s="12">
        <f t="shared" si="23"/>
        <v>3</v>
      </c>
    </row>
    <row r="96" spans="1:10" s="3" customFormat="1" ht="15" customHeight="1" x14ac:dyDescent="0.15">
      <c r="A96" s="10">
        <v>5</v>
      </c>
      <c r="B96" s="10">
        <v>71</v>
      </c>
      <c r="C96" s="11" t="s">
        <v>137</v>
      </c>
      <c r="D96" s="12">
        <v>2006</v>
      </c>
      <c r="E96" s="13" t="s">
        <v>77</v>
      </c>
      <c r="F96" s="14">
        <v>1.0243055555555556E-2</v>
      </c>
      <c r="G96" s="15"/>
      <c r="H96" s="13" t="e">
        <f t="shared" si="21"/>
        <v>#N/A</v>
      </c>
      <c r="I96" s="13" t="e">
        <f t="shared" si="22"/>
        <v>#N/A</v>
      </c>
      <c r="J96" s="12" t="e">
        <f t="shared" si="23"/>
        <v>#N/A</v>
      </c>
    </row>
    <row r="97" spans="1:10" s="3" customFormat="1" ht="15" customHeight="1" x14ac:dyDescent="0.15">
      <c r="A97" s="10">
        <v>6</v>
      </c>
      <c r="B97" s="10">
        <v>72</v>
      </c>
      <c r="C97" s="11" t="s">
        <v>138</v>
      </c>
      <c r="D97" s="12">
        <v>2006</v>
      </c>
      <c r="E97" s="13" t="s">
        <v>139</v>
      </c>
      <c r="F97" s="14">
        <v>1.1388888888888888E-2</v>
      </c>
      <c r="G97" s="15"/>
      <c r="H97" s="13" t="e">
        <f t="shared" si="21"/>
        <v>#N/A</v>
      </c>
      <c r="I97" s="13" t="e">
        <f t="shared" si="22"/>
        <v>#N/A</v>
      </c>
      <c r="J97" s="12" t="e">
        <f t="shared" si="23"/>
        <v>#N/A</v>
      </c>
    </row>
    <row r="98" spans="1:10" s="3" customFormat="1" ht="15" customHeight="1" x14ac:dyDescent="0.15">
      <c r="A98" s="10">
        <v>7</v>
      </c>
      <c r="B98" s="10">
        <v>73</v>
      </c>
      <c r="C98" s="11" t="s">
        <v>140</v>
      </c>
      <c r="D98" s="12">
        <v>2006</v>
      </c>
      <c r="E98" s="13" t="s">
        <v>63</v>
      </c>
      <c r="F98" s="14">
        <v>1.6111111111111111E-2</v>
      </c>
      <c r="G98" s="15"/>
      <c r="H98" s="13" t="e">
        <f t="shared" si="21"/>
        <v>#N/A</v>
      </c>
      <c r="I98" s="13" t="e">
        <f t="shared" si="22"/>
        <v>#N/A</v>
      </c>
      <c r="J98" s="12" t="e">
        <f t="shared" si="23"/>
        <v>#N/A</v>
      </c>
    </row>
    <row r="99" spans="1:10" s="3" customFormat="1" ht="15" customHeight="1" x14ac:dyDescent="0.15">
      <c r="A99" s="22"/>
      <c r="B99" s="22"/>
      <c r="C99" s="23"/>
      <c r="D99" s="22"/>
      <c r="E99" s="22"/>
      <c r="F99" s="21"/>
      <c r="G99" s="21"/>
      <c r="H99" s="26"/>
    </row>
    <row r="100" spans="1:10" s="3" customFormat="1" ht="19.5" customHeight="1" x14ac:dyDescent="0.15">
      <c r="A100" s="1" t="s">
        <v>0</v>
      </c>
      <c r="B100" s="1"/>
      <c r="C100" s="1" t="s">
        <v>141</v>
      </c>
      <c r="D100" s="1"/>
      <c r="E100" s="2" t="s">
        <v>142</v>
      </c>
      <c r="F100" s="2" t="s">
        <v>143</v>
      </c>
      <c r="G100" s="2"/>
    </row>
    <row r="101" spans="1:10" s="3" customFormat="1" ht="4.5" customHeight="1" x14ac:dyDescent="0.15">
      <c r="A101" s="4"/>
      <c r="B101" s="4"/>
      <c r="C101" s="5"/>
      <c r="D101" s="4"/>
      <c r="E101" s="6"/>
      <c r="F101" s="6"/>
      <c r="G101" s="6"/>
    </row>
    <row r="102" spans="1:10" s="3" customFormat="1" ht="15" customHeight="1" x14ac:dyDescent="0.15">
      <c r="A102" s="7" t="s">
        <v>4</v>
      </c>
      <c r="B102" s="7" t="s">
        <v>5</v>
      </c>
      <c r="C102" s="8" t="s">
        <v>6</v>
      </c>
      <c r="D102" s="7" t="s">
        <v>7</v>
      </c>
      <c r="E102" s="7" t="s">
        <v>8</v>
      </c>
      <c r="F102" s="7" t="s">
        <v>9</v>
      </c>
      <c r="G102" s="9"/>
      <c r="H102" s="7" t="s">
        <v>10</v>
      </c>
      <c r="I102" s="7" t="s">
        <v>11</v>
      </c>
      <c r="J102" s="7" t="s">
        <v>12</v>
      </c>
    </row>
    <row r="103" spans="1:10" s="3" customFormat="1" ht="15" customHeight="1" x14ac:dyDescent="0.15">
      <c r="A103" s="10">
        <v>1</v>
      </c>
      <c r="B103" s="10">
        <v>86</v>
      </c>
      <c r="C103" s="11" t="s">
        <v>144</v>
      </c>
      <c r="D103" s="12">
        <v>2004</v>
      </c>
      <c r="E103" s="13" t="s">
        <v>18</v>
      </c>
      <c r="F103" s="14">
        <v>1.1828703703703704E-2</v>
      </c>
      <c r="G103" s="15"/>
      <c r="H103" s="13">
        <f t="shared" ref="H103:H109" si="24">VLOOKUP(C103,Data_BOK2016,4,FALSE)</f>
        <v>1.2175925925925929E-2</v>
      </c>
      <c r="I103" s="13" t="str">
        <f t="shared" ref="I103:I109" si="25">VLOOKUP(C103,Data_BOK2016,5,FALSE)</f>
        <v>3 km</v>
      </c>
      <c r="J103" s="12">
        <f t="shared" ref="J103:J109" si="26">VLOOKUP(C103,Data_BOK2016,6,FALSE)</f>
        <v>4</v>
      </c>
    </row>
    <row r="104" spans="1:10" s="3" customFormat="1" ht="15" customHeight="1" x14ac:dyDescent="0.15">
      <c r="A104" s="10">
        <v>2</v>
      </c>
      <c r="B104" s="10">
        <v>89</v>
      </c>
      <c r="C104" s="11" t="s">
        <v>145</v>
      </c>
      <c r="D104" s="12">
        <v>2004</v>
      </c>
      <c r="E104" s="13" t="s">
        <v>25</v>
      </c>
      <c r="F104" s="14">
        <v>1.2615740740740742E-2</v>
      </c>
      <c r="G104" s="15"/>
      <c r="H104" s="13">
        <f t="shared" si="24"/>
        <v>1.3784722222222224E-2</v>
      </c>
      <c r="I104" s="13" t="str">
        <f t="shared" si="25"/>
        <v>3 km</v>
      </c>
      <c r="J104" s="12">
        <f t="shared" si="26"/>
        <v>9</v>
      </c>
    </row>
    <row r="105" spans="1:10" s="3" customFormat="1" ht="15" customHeight="1" x14ac:dyDescent="0.15">
      <c r="A105" s="10">
        <v>3</v>
      </c>
      <c r="B105" s="10">
        <v>85</v>
      </c>
      <c r="C105" s="11" t="s">
        <v>146</v>
      </c>
      <c r="D105" s="12">
        <v>2005</v>
      </c>
      <c r="E105" s="13" t="s">
        <v>18</v>
      </c>
      <c r="F105" s="14">
        <v>1.2789351851851852E-2</v>
      </c>
      <c r="G105" s="15"/>
      <c r="H105" s="13">
        <f t="shared" si="24"/>
        <v>9.1782407407407403E-3</v>
      </c>
      <c r="I105" s="13" t="str">
        <f t="shared" si="25"/>
        <v>2 km</v>
      </c>
      <c r="J105" s="12">
        <f t="shared" si="26"/>
        <v>2</v>
      </c>
    </row>
    <row r="106" spans="1:10" s="3" customFormat="1" ht="15" customHeight="1" x14ac:dyDescent="0.15">
      <c r="A106" s="10">
        <v>4</v>
      </c>
      <c r="B106" s="10">
        <v>88</v>
      </c>
      <c r="C106" s="11" t="s">
        <v>147</v>
      </c>
      <c r="D106" s="12">
        <v>2004</v>
      </c>
      <c r="E106" s="13" t="s">
        <v>25</v>
      </c>
      <c r="F106" s="14">
        <v>1.3379629629629628E-2</v>
      </c>
      <c r="G106" s="15"/>
      <c r="H106" s="13">
        <f t="shared" si="24"/>
        <v>1.3773148148148147E-2</v>
      </c>
      <c r="I106" s="13" t="str">
        <f t="shared" si="25"/>
        <v>3 km</v>
      </c>
      <c r="J106" s="12">
        <f t="shared" si="26"/>
        <v>8</v>
      </c>
    </row>
    <row r="107" spans="1:10" s="3" customFormat="1" ht="15" customHeight="1" x14ac:dyDescent="0.15">
      <c r="A107" s="10">
        <v>5</v>
      </c>
      <c r="B107" s="10">
        <v>93</v>
      </c>
      <c r="C107" s="11" t="s">
        <v>148</v>
      </c>
      <c r="D107" s="12">
        <v>2005</v>
      </c>
      <c r="E107" s="13" t="s">
        <v>53</v>
      </c>
      <c r="F107" s="14">
        <v>1.3472222222222221E-2</v>
      </c>
      <c r="G107" s="15"/>
      <c r="H107" s="13" t="e">
        <f t="shared" si="24"/>
        <v>#N/A</v>
      </c>
      <c r="I107" s="13" t="e">
        <f t="shared" si="25"/>
        <v>#N/A</v>
      </c>
      <c r="J107" s="12" t="e">
        <f t="shared" si="26"/>
        <v>#N/A</v>
      </c>
    </row>
    <row r="108" spans="1:10" s="3" customFormat="1" ht="15" customHeight="1" x14ac:dyDescent="0.15">
      <c r="A108" s="10">
        <v>6</v>
      </c>
      <c r="B108" s="10">
        <v>87</v>
      </c>
      <c r="C108" s="11" t="s">
        <v>149</v>
      </c>
      <c r="D108" s="12">
        <v>2004</v>
      </c>
      <c r="E108" s="13" t="s">
        <v>43</v>
      </c>
      <c r="F108" s="14">
        <v>1.5266203703703705E-2</v>
      </c>
      <c r="G108" s="15"/>
      <c r="H108" s="13">
        <f t="shared" si="24"/>
        <v>1.6608796296296299E-2</v>
      </c>
      <c r="I108" s="13" t="str">
        <f t="shared" si="25"/>
        <v>3 km</v>
      </c>
      <c r="J108" s="12">
        <f t="shared" si="26"/>
        <v>11</v>
      </c>
    </row>
    <row r="109" spans="1:10" s="3" customFormat="1" ht="15" customHeight="1" x14ac:dyDescent="0.15">
      <c r="A109" s="10">
        <v>7</v>
      </c>
      <c r="B109" s="10">
        <v>90</v>
      </c>
      <c r="C109" s="11" t="s">
        <v>150</v>
      </c>
      <c r="D109" s="12">
        <v>2004</v>
      </c>
      <c r="E109" s="13" t="s">
        <v>43</v>
      </c>
      <c r="F109" s="14">
        <v>1.7141203703703704E-2</v>
      </c>
      <c r="G109" s="15"/>
      <c r="H109" s="13" t="e">
        <f t="shared" si="24"/>
        <v>#N/A</v>
      </c>
      <c r="I109" s="13" t="e">
        <f t="shared" si="25"/>
        <v>#N/A</v>
      </c>
      <c r="J109" s="12" t="e">
        <f t="shared" si="26"/>
        <v>#N/A</v>
      </c>
    </row>
    <row r="110" spans="1:10" s="3" customFormat="1" ht="15" customHeight="1" x14ac:dyDescent="0.15">
      <c r="A110" s="16"/>
      <c r="B110" s="16"/>
      <c r="C110" s="17"/>
      <c r="D110" s="16"/>
      <c r="E110" s="18"/>
      <c r="F110" s="18"/>
      <c r="G110" s="18"/>
    </row>
    <row r="111" spans="1:10" s="3" customFormat="1" ht="19.5" customHeight="1" x14ac:dyDescent="0.15">
      <c r="A111" s="1" t="s">
        <v>0</v>
      </c>
      <c r="B111" s="1"/>
      <c r="C111" s="1" t="s">
        <v>151</v>
      </c>
      <c r="D111" s="1"/>
      <c r="E111" s="2" t="s">
        <v>142</v>
      </c>
      <c r="F111" s="2" t="s">
        <v>143</v>
      </c>
      <c r="G111" s="2"/>
    </row>
    <row r="112" spans="1:10" s="3" customFormat="1" ht="4.5" customHeight="1" x14ac:dyDescent="0.15">
      <c r="A112" s="4"/>
      <c r="B112" s="4"/>
      <c r="C112" s="5"/>
      <c r="D112" s="4"/>
      <c r="E112" s="6"/>
      <c r="F112" s="6"/>
      <c r="G112" s="6"/>
    </row>
    <row r="113" spans="1:10" s="3" customFormat="1" ht="15" customHeight="1" x14ac:dyDescent="0.15">
      <c r="A113" s="7" t="s">
        <v>4</v>
      </c>
      <c r="B113" s="7" t="s">
        <v>5</v>
      </c>
      <c r="C113" s="8" t="s">
        <v>6</v>
      </c>
      <c r="D113" s="7" t="s">
        <v>7</v>
      </c>
      <c r="E113" s="7" t="s">
        <v>8</v>
      </c>
      <c r="F113" s="7" t="s">
        <v>9</v>
      </c>
      <c r="G113" s="9"/>
      <c r="H113" s="7" t="s">
        <v>10</v>
      </c>
      <c r="I113" s="7" t="s">
        <v>11</v>
      </c>
      <c r="J113" s="7" t="s">
        <v>12</v>
      </c>
    </row>
    <row r="114" spans="1:10" s="3" customFormat="1" ht="15" customHeight="1" x14ac:dyDescent="0.15">
      <c r="A114" s="10">
        <v>1</v>
      </c>
      <c r="B114" s="10">
        <v>114</v>
      </c>
      <c r="C114" s="11" t="s">
        <v>152</v>
      </c>
      <c r="D114" s="12">
        <v>2005</v>
      </c>
      <c r="E114" s="13" t="s">
        <v>153</v>
      </c>
      <c r="F114" s="14">
        <v>1.2685185185185183E-2</v>
      </c>
      <c r="G114" s="15"/>
      <c r="H114" s="13" t="e">
        <f t="shared" ref="H114:H118" si="27">VLOOKUP(C114,Data_BOK2016,4,FALSE)</f>
        <v>#N/A</v>
      </c>
      <c r="I114" s="13" t="e">
        <f t="shared" ref="I114:I118" si="28">VLOOKUP(C114,Data_BOK2016,5,FALSE)</f>
        <v>#N/A</v>
      </c>
      <c r="J114" s="12" t="e">
        <f t="shared" ref="J114:J118" si="29">VLOOKUP(C114,Data_BOK2016,6,FALSE)</f>
        <v>#N/A</v>
      </c>
    </row>
    <row r="115" spans="1:10" s="3" customFormat="1" ht="15" customHeight="1" x14ac:dyDescent="0.15">
      <c r="A115" s="10">
        <v>2</v>
      </c>
      <c r="B115" s="10">
        <v>110</v>
      </c>
      <c r="C115" s="11" t="s">
        <v>154</v>
      </c>
      <c r="D115" s="12">
        <v>2005</v>
      </c>
      <c r="E115" s="13" t="s">
        <v>53</v>
      </c>
      <c r="F115" s="14">
        <v>1.2870370370370372E-2</v>
      </c>
      <c r="G115" s="15"/>
      <c r="H115" s="13">
        <f t="shared" si="27"/>
        <v>1.0023148148148147E-2</v>
      </c>
      <c r="I115" s="13" t="str">
        <f t="shared" si="28"/>
        <v>2 km</v>
      </c>
      <c r="J115" s="12">
        <f t="shared" si="29"/>
        <v>5</v>
      </c>
    </row>
    <row r="116" spans="1:10" s="3" customFormat="1" ht="15" customHeight="1" x14ac:dyDescent="0.15">
      <c r="A116" s="10">
        <v>3</v>
      </c>
      <c r="B116" s="10">
        <v>112</v>
      </c>
      <c r="C116" s="11" t="s">
        <v>155</v>
      </c>
      <c r="D116" s="12">
        <v>2004</v>
      </c>
      <c r="E116" s="13" t="s">
        <v>18</v>
      </c>
      <c r="F116" s="14">
        <v>1.4050925925925927E-2</v>
      </c>
      <c r="G116" s="15"/>
      <c r="H116" s="13">
        <f t="shared" si="27"/>
        <v>1.4502314814814815E-2</v>
      </c>
      <c r="I116" s="13" t="str">
        <f t="shared" si="28"/>
        <v>3 km</v>
      </c>
      <c r="J116" s="12">
        <f t="shared" si="29"/>
        <v>3</v>
      </c>
    </row>
    <row r="117" spans="1:10" s="3" customFormat="1" ht="15" customHeight="1" x14ac:dyDescent="0.15">
      <c r="A117" s="10">
        <v>4</v>
      </c>
      <c r="B117" s="10">
        <v>111</v>
      </c>
      <c r="C117" s="11" t="s">
        <v>156</v>
      </c>
      <c r="D117" s="12">
        <v>2005</v>
      </c>
      <c r="E117" s="13" t="s">
        <v>18</v>
      </c>
      <c r="F117" s="14">
        <v>1.4895833333333332E-2</v>
      </c>
      <c r="G117" s="15"/>
      <c r="H117" s="13" t="e">
        <f t="shared" si="27"/>
        <v>#N/A</v>
      </c>
      <c r="I117" s="13" t="e">
        <f t="shared" si="28"/>
        <v>#N/A</v>
      </c>
      <c r="J117" s="12" t="e">
        <f t="shared" si="29"/>
        <v>#N/A</v>
      </c>
    </row>
    <row r="118" spans="1:10" s="3" customFormat="1" ht="15" customHeight="1" x14ac:dyDescent="0.15">
      <c r="A118" s="10">
        <v>5</v>
      </c>
      <c r="B118" s="10">
        <v>113</v>
      </c>
      <c r="C118" s="11" t="s">
        <v>157</v>
      </c>
      <c r="D118" s="12">
        <v>2004</v>
      </c>
      <c r="E118" s="13" t="s">
        <v>158</v>
      </c>
      <c r="F118" s="14">
        <v>1.4918981481481483E-2</v>
      </c>
      <c r="G118" s="15"/>
      <c r="H118" s="13" t="e">
        <f t="shared" si="27"/>
        <v>#N/A</v>
      </c>
      <c r="I118" s="13" t="e">
        <f t="shared" si="28"/>
        <v>#N/A</v>
      </c>
      <c r="J118" s="12" t="e">
        <f t="shared" si="29"/>
        <v>#N/A</v>
      </c>
    </row>
    <row r="119" spans="1:10" s="3" customFormat="1" ht="15" customHeight="1" x14ac:dyDescent="0.15">
      <c r="A119" s="16"/>
      <c r="B119" s="16"/>
      <c r="C119" s="17"/>
      <c r="D119" s="16"/>
      <c r="E119" s="18"/>
      <c r="F119" s="16"/>
      <c r="G119" s="18"/>
    </row>
    <row r="120" spans="1:10" s="3" customFormat="1" ht="19.5" customHeight="1" x14ac:dyDescent="0.15">
      <c r="A120" s="1" t="s">
        <v>0</v>
      </c>
      <c r="B120" s="1"/>
      <c r="C120" s="1" t="s">
        <v>159</v>
      </c>
      <c r="D120" s="1"/>
      <c r="E120" s="2" t="s">
        <v>160</v>
      </c>
      <c r="F120" s="2" t="s">
        <v>161</v>
      </c>
      <c r="G120" s="2"/>
    </row>
    <row r="121" spans="1:10" s="3" customFormat="1" ht="4.5" customHeight="1" x14ac:dyDescent="0.15">
      <c r="A121" s="27"/>
      <c r="B121" s="27"/>
      <c r="C121" s="28"/>
      <c r="D121" s="29"/>
      <c r="E121" s="26"/>
      <c r="F121" s="30"/>
      <c r="G121" s="6"/>
    </row>
    <row r="122" spans="1:10" s="3" customFormat="1" ht="15" customHeight="1" x14ac:dyDescent="0.15">
      <c r="A122" s="7" t="s">
        <v>4</v>
      </c>
      <c r="B122" s="7" t="s">
        <v>5</v>
      </c>
      <c r="C122" s="8" t="s">
        <v>6</v>
      </c>
      <c r="D122" s="7" t="s">
        <v>7</v>
      </c>
      <c r="E122" s="7" t="s">
        <v>8</v>
      </c>
      <c r="F122" s="7" t="s">
        <v>9</v>
      </c>
      <c r="G122" s="9"/>
      <c r="H122" s="7" t="s">
        <v>10</v>
      </c>
      <c r="I122" s="7" t="s">
        <v>11</v>
      </c>
      <c r="J122" s="7" t="s">
        <v>12</v>
      </c>
    </row>
    <row r="123" spans="1:10" s="3" customFormat="1" ht="15" customHeight="1" x14ac:dyDescent="0.15">
      <c r="A123" s="10">
        <v>1</v>
      </c>
      <c r="B123" s="10">
        <v>6</v>
      </c>
      <c r="C123" s="11" t="s">
        <v>162</v>
      </c>
      <c r="D123" s="12">
        <v>2002</v>
      </c>
      <c r="E123" s="13" t="s">
        <v>163</v>
      </c>
      <c r="F123" s="14">
        <v>1.5046296296296295E-2</v>
      </c>
      <c r="G123" s="15"/>
      <c r="H123" s="13">
        <f t="shared" ref="H123:H128" si="30">VLOOKUP(C123,Data_BOK2016,4,FALSE)</f>
        <v>1.6041666666666666E-2</v>
      </c>
      <c r="I123" s="13" t="str">
        <f t="shared" ref="I123:I128" si="31">VLOOKUP(C123,Data_BOK2016,5,FALSE)</f>
        <v>4 km</v>
      </c>
      <c r="J123" s="12">
        <f t="shared" ref="J123:J128" si="32">VLOOKUP(C123,Data_BOK2016,6,FALSE)</f>
        <v>2</v>
      </c>
    </row>
    <row r="124" spans="1:10" s="3" customFormat="1" ht="15" customHeight="1" x14ac:dyDescent="0.15">
      <c r="A124" s="10">
        <v>2</v>
      </c>
      <c r="B124" s="10">
        <v>5</v>
      </c>
      <c r="C124" s="11" t="s">
        <v>164</v>
      </c>
      <c r="D124" s="12">
        <v>2003</v>
      </c>
      <c r="E124" s="13" t="s">
        <v>18</v>
      </c>
      <c r="F124" s="14">
        <v>1.5243055555555557E-2</v>
      </c>
      <c r="G124" s="15"/>
      <c r="H124" s="13">
        <f t="shared" si="30"/>
        <v>1.091435185185185E-2</v>
      </c>
      <c r="I124" s="13" t="str">
        <f t="shared" si="31"/>
        <v>3 km</v>
      </c>
      <c r="J124" s="12">
        <f t="shared" si="32"/>
        <v>1</v>
      </c>
    </row>
    <row r="125" spans="1:10" s="3" customFormat="1" ht="15" customHeight="1" x14ac:dyDescent="0.15">
      <c r="A125" s="10">
        <v>3</v>
      </c>
      <c r="B125" s="10">
        <v>1</v>
      </c>
      <c r="C125" s="11" t="s">
        <v>165</v>
      </c>
      <c r="D125" s="12">
        <v>2002</v>
      </c>
      <c r="E125" s="13" t="s">
        <v>53</v>
      </c>
      <c r="F125" s="14">
        <v>1.525462962962963E-2</v>
      </c>
      <c r="G125" s="15"/>
      <c r="H125" s="13">
        <f t="shared" si="30"/>
        <v>1.5613425925925926E-2</v>
      </c>
      <c r="I125" s="13" t="str">
        <f t="shared" si="31"/>
        <v>4 km</v>
      </c>
      <c r="J125" s="12">
        <f t="shared" si="32"/>
        <v>1</v>
      </c>
    </row>
    <row r="126" spans="1:10" s="3" customFormat="1" ht="15" customHeight="1" x14ac:dyDescent="0.15">
      <c r="A126" s="10">
        <v>4</v>
      </c>
      <c r="B126" s="10">
        <v>4</v>
      </c>
      <c r="C126" s="11" t="s">
        <v>166</v>
      </c>
      <c r="D126" s="12">
        <v>2003</v>
      </c>
      <c r="E126" s="13" t="s">
        <v>18</v>
      </c>
      <c r="F126" s="14">
        <v>1.6041666666666666E-2</v>
      </c>
      <c r="G126" s="15"/>
      <c r="H126" s="13">
        <f t="shared" si="30"/>
        <v>1.2118055555555556E-2</v>
      </c>
      <c r="I126" s="13" t="str">
        <f t="shared" si="31"/>
        <v>3 km</v>
      </c>
      <c r="J126" s="12">
        <f t="shared" si="32"/>
        <v>3</v>
      </c>
    </row>
    <row r="127" spans="1:10" s="3" customFormat="1" ht="15" customHeight="1" x14ac:dyDescent="0.15">
      <c r="A127" s="10">
        <v>5</v>
      </c>
      <c r="B127" s="10">
        <v>3</v>
      </c>
      <c r="C127" s="11" t="s">
        <v>167</v>
      </c>
      <c r="D127" s="12">
        <v>2003</v>
      </c>
      <c r="E127" s="13" t="s">
        <v>53</v>
      </c>
      <c r="F127" s="14">
        <v>1.6412037037037037E-2</v>
      </c>
      <c r="G127" s="15"/>
      <c r="H127" s="13">
        <f t="shared" si="30"/>
        <v>1.1018518518518518E-2</v>
      </c>
      <c r="I127" s="13" t="str">
        <f t="shared" si="31"/>
        <v>3 km</v>
      </c>
      <c r="J127" s="12">
        <f t="shared" si="32"/>
        <v>2</v>
      </c>
    </row>
    <row r="128" spans="1:10" s="3" customFormat="1" ht="15" customHeight="1" x14ac:dyDescent="0.15">
      <c r="A128" s="10">
        <v>6</v>
      </c>
      <c r="B128" s="10">
        <v>2</v>
      </c>
      <c r="C128" s="11" t="s">
        <v>168</v>
      </c>
      <c r="D128" s="12">
        <v>2003</v>
      </c>
      <c r="E128" s="13" t="s">
        <v>53</v>
      </c>
      <c r="F128" s="14">
        <v>1.8541666666666668E-2</v>
      </c>
      <c r="G128" s="15"/>
      <c r="H128" s="13">
        <f t="shared" si="30"/>
        <v>1.2314814814814815E-2</v>
      </c>
      <c r="I128" s="13" t="str">
        <f t="shared" si="31"/>
        <v>3 km</v>
      </c>
      <c r="J128" s="12">
        <f t="shared" si="32"/>
        <v>5</v>
      </c>
    </row>
    <row r="129" spans="1:10" s="3" customFormat="1" ht="15" customHeight="1" x14ac:dyDescent="0.15">
      <c r="A129" s="22"/>
      <c r="B129" s="22"/>
      <c r="C129" s="23"/>
      <c r="D129" s="22"/>
      <c r="E129" s="22"/>
      <c r="F129" s="31"/>
      <c r="G129" s="21"/>
      <c r="H129" s="26"/>
    </row>
    <row r="130" spans="1:10" s="3" customFormat="1" ht="19.5" customHeight="1" x14ac:dyDescent="0.15">
      <c r="A130" s="1" t="s">
        <v>0</v>
      </c>
      <c r="B130" s="1"/>
      <c r="C130" s="1" t="s">
        <v>169</v>
      </c>
      <c r="D130" s="1"/>
      <c r="E130" s="2" t="s">
        <v>160</v>
      </c>
      <c r="F130" s="2" t="s">
        <v>161</v>
      </c>
      <c r="G130" s="2"/>
    </row>
    <row r="131" spans="1:10" s="21" customFormat="1" ht="4.5" customHeight="1" x14ac:dyDescent="0.15">
      <c r="A131" s="19"/>
      <c r="B131" s="19"/>
      <c r="C131" s="19"/>
      <c r="D131" s="19"/>
      <c r="E131" s="20"/>
      <c r="F131" s="20"/>
      <c r="G131" s="20"/>
    </row>
    <row r="132" spans="1:10" s="3" customFormat="1" ht="15" customHeight="1" x14ac:dyDescent="0.15">
      <c r="A132" s="7" t="s">
        <v>4</v>
      </c>
      <c r="B132" s="7" t="s">
        <v>5</v>
      </c>
      <c r="C132" s="8" t="s">
        <v>6</v>
      </c>
      <c r="D132" s="7" t="s">
        <v>7</v>
      </c>
      <c r="E132" s="7" t="s">
        <v>8</v>
      </c>
      <c r="F132" s="7" t="s">
        <v>9</v>
      </c>
      <c r="G132" s="9"/>
      <c r="H132" s="7" t="s">
        <v>10</v>
      </c>
      <c r="I132" s="7" t="s">
        <v>11</v>
      </c>
      <c r="J132" s="7" t="s">
        <v>12</v>
      </c>
    </row>
    <row r="133" spans="1:10" s="3" customFormat="1" ht="15" customHeight="1" x14ac:dyDescent="0.15">
      <c r="A133" s="10">
        <v>1</v>
      </c>
      <c r="B133" s="10">
        <v>51</v>
      </c>
      <c r="C133" s="11" t="s">
        <v>170</v>
      </c>
      <c r="D133" s="12">
        <v>2003</v>
      </c>
      <c r="E133" s="13" t="s">
        <v>53</v>
      </c>
      <c r="F133" s="14">
        <v>1.954861111111111E-2</v>
      </c>
      <c r="G133" s="15"/>
      <c r="H133" s="13">
        <f t="shared" ref="H133" si="33">VLOOKUP(C133,Data_BOK2016,4,FALSE)</f>
        <v>1.6805555555555556E-2</v>
      </c>
      <c r="I133" s="13" t="str">
        <f t="shared" ref="I133" si="34">VLOOKUP(C133,Data_BOK2016,5,FALSE)</f>
        <v>3 km</v>
      </c>
      <c r="J133" s="12">
        <f t="shared" ref="J133" si="35">VLOOKUP(C133,Data_BOK2016,6,FALSE)</f>
        <v>4</v>
      </c>
    </row>
    <row r="134" spans="1:10" s="3" customFormat="1" ht="15" customHeight="1" x14ac:dyDescent="0.15">
      <c r="A134" s="16"/>
      <c r="B134" s="16"/>
      <c r="C134" s="17"/>
      <c r="D134" s="16"/>
      <c r="E134" s="18"/>
      <c r="F134" s="18"/>
      <c r="G134" s="18"/>
    </row>
    <row r="135" spans="1:10" s="3" customFormat="1" ht="19.5" customHeight="1" x14ac:dyDescent="0.15">
      <c r="A135" s="1" t="s">
        <v>0</v>
      </c>
      <c r="B135" s="1"/>
      <c r="C135" s="1" t="s">
        <v>171</v>
      </c>
      <c r="D135" s="1"/>
      <c r="E135" s="2" t="s">
        <v>172</v>
      </c>
      <c r="F135" s="2" t="s">
        <v>173</v>
      </c>
      <c r="G135" s="2"/>
    </row>
    <row r="136" spans="1:10" s="3" customFormat="1" ht="4.5" customHeight="1" x14ac:dyDescent="0.15">
      <c r="A136" s="4"/>
      <c r="B136" s="4"/>
      <c r="C136" s="5"/>
      <c r="D136" s="4"/>
      <c r="E136" s="6"/>
      <c r="F136" s="6"/>
      <c r="G136" s="6"/>
    </row>
    <row r="137" spans="1:10" s="3" customFormat="1" ht="15" customHeight="1" x14ac:dyDescent="0.15">
      <c r="A137" s="7" t="s">
        <v>4</v>
      </c>
      <c r="B137" s="7" t="s">
        <v>5</v>
      </c>
      <c r="C137" s="8" t="s">
        <v>6</v>
      </c>
      <c r="D137" s="7" t="s">
        <v>7</v>
      </c>
      <c r="E137" s="7" t="s">
        <v>8</v>
      </c>
      <c r="F137" s="7" t="s">
        <v>9</v>
      </c>
      <c r="G137" s="9"/>
      <c r="H137" s="7" t="s">
        <v>10</v>
      </c>
      <c r="I137" s="7" t="s">
        <v>11</v>
      </c>
      <c r="J137" s="7" t="s">
        <v>12</v>
      </c>
    </row>
    <row r="138" spans="1:10" s="3" customFormat="1" ht="15" customHeight="1" x14ac:dyDescent="0.15">
      <c r="A138" s="10">
        <v>1</v>
      </c>
      <c r="B138" s="10">
        <v>2</v>
      </c>
      <c r="C138" s="11" t="s">
        <v>174</v>
      </c>
      <c r="D138" s="12">
        <v>2000</v>
      </c>
      <c r="E138" s="13" t="s">
        <v>53</v>
      </c>
      <c r="F138" s="14">
        <v>1.5810185185185184E-2</v>
      </c>
      <c r="G138" s="15"/>
      <c r="H138" s="13">
        <f t="shared" ref="H138:H139" si="36">VLOOKUP(C138,Data_BOK2016,4,FALSE)</f>
        <v>1.4155092592592592E-2</v>
      </c>
      <c r="I138" s="13" t="str">
        <f t="shared" ref="I138:I139" si="37">VLOOKUP(C138,Data_BOK2016,5,FALSE)</f>
        <v>5 km</v>
      </c>
      <c r="J138" s="12">
        <f t="shared" ref="J138:J139" si="38">VLOOKUP(C138,Data_BOK2016,6,FALSE)</f>
        <v>1</v>
      </c>
    </row>
    <row r="139" spans="1:10" s="3" customFormat="1" ht="15" customHeight="1" x14ac:dyDescent="0.15">
      <c r="A139" s="10">
        <v>2</v>
      </c>
      <c r="B139" s="10">
        <v>1</v>
      </c>
      <c r="C139" s="11" t="s">
        <v>175</v>
      </c>
      <c r="D139" s="12">
        <v>2000</v>
      </c>
      <c r="E139" s="13" t="s">
        <v>18</v>
      </c>
      <c r="F139" s="14">
        <v>1.6249999999999997E-2</v>
      </c>
      <c r="G139" s="15"/>
      <c r="H139" s="13">
        <f t="shared" si="36"/>
        <v>1.6319444444444445E-2</v>
      </c>
      <c r="I139" s="13" t="str">
        <f t="shared" si="37"/>
        <v>5 km</v>
      </c>
      <c r="J139" s="12">
        <f t="shared" si="38"/>
        <v>4</v>
      </c>
    </row>
    <row r="140" spans="1:10" s="3" customFormat="1" ht="15" customHeight="1" x14ac:dyDescent="0.15">
      <c r="A140" s="16"/>
      <c r="B140" s="16"/>
      <c r="C140" s="17"/>
      <c r="D140" s="16"/>
      <c r="E140" s="18"/>
      <c r="F140" s="18"/>
      <c r="G140" s="18"/>
    </row>
    <row r="141" spans="1:10" s="3" customFormat="1" ht="21.75" customHeight="1" x14ac:dyDescent="0.15">
      <c r="A141" s="1" t="s">
        <v>0</v>
      </c>
      <c r="B141" s="1"/>
      <c r="C141" s="1" t="s">
        <v>176</v>
      </c>
      <c r="D141" s="1"/>
      <c r="E141" s="2" t="s">
        <v>172</v>
      </c>
      <c r="F141" s="2" t="s">
        <v>173</v>
      </c>
      <c r="G141" s="2"/>
    </row>
    <row r="142" spans="1:10" s="3" customFormat="1" ht="4.5" customHeight="1" x14ac:dyDescent="0.15">
      <c r="A142" s="4"/>
      <c r="B142" s="4"/>
      <c r="C142" s="5"/>
      <c r="D142" s="4"/>
      <c r="E142" s="6"/>
      <c r="F142" s="6"/>
      <c r="G142" s="6"/>
    </row>
    <row r="143" spans="1:10" s="3" customFormat="1" ht="15" customHeight="1" x14ac:dyDescent="0.15">
      <c r="A143" s="7" t="s">
        <v>4</v>
      </c>
      <c r="B143" s="7" t="s">
        <v>5</v>
      </c>
      <c r="C143" s="8" t="s">
        <v>6</v>
      </c>
      <c r="D143" s="7" t="s">
        <v>7</v>
      </c>
      <c r="E143" s="7" t="s">
        <v>8</v>
      </c>
      <c r="F143" s="7" t="s">
        <v>9</v>
      </c>
      <c r="G143" s="9"/>
      <c r="H143" s="7" t="s">
        <v>10</v>
      </c>
      <c r="I143" s="7" t="s">
        <v>11</v>
      </c>
      <c r="J143" s="7" t="s">
        <v>12</v>
      </c>
    </row>
    <row r="144" spans="1:10" s="3" customFormat="1" ht="15" customHeight="1" x14ac:dyDescent="0.15">
      <c r="A144" s="10">
        <v>1</v>
      </c>
      <c r="B144" s="10">
        <v>51</v>
      </c>
      <c r="C144" s="11" t="s">
        <v>177</v>
      </c>
      <c r="D144" s="12">
        <v>2000</v>
      </c>
      <c r="E144" s="13" t="s">
        <v>18</v>
      </c>
      <c r="F144" s="14">
        <v>1.7002314814814814E-2</v>
      </c>
      <c r="G144" s="15"/>
      <c r="H144" s="13" t="e">
        <f t="shared" ref="H144" si="39">VLOOKUP(C144,Data_BOK2016,4,FALSE)</f>
        <v>#N/A</v>
      </c>
      <c r="I144" s="13" t="e">
        <f t="shared" ref="I144" si="40">VLOOKUP(C144,Data_BOK2016,5,FALSE)</f>
        <v>#N/A</v>
      </c>
      <c r="J144" s="12" t="e">
        <f t="shared" ref="J144" si="41">VLOOKUP(C144,Data_BOK2016,6,FALSE)</f>
        <v>#N/A</v>
      </c>
    </row>
    <row r="145" spans="1:10" s="3" customFormat="1" ht="15" customHeight="1" x14ac:dyDescent="0.15">
      <c r="A145" s="22"/>
      <c r="B145" s="22"/>
      <c r="C145" s="23"/>
      <c r="D145" s="22"/>
      <c r="E145" s="22"/>
      <c r="F145" s="32"/>
      <c r="G145" s="21"/>
      <c r="H145" s="26"/>
      <c r="I145" s="26"/>
      <c r="J145" s="29"/>
    </row>
    <row r="146" spans="1:10" s="3" customFormat="1" ht="19.5" customHeight="1" x14ac:dyDescent="0.15">
      <c r="A146" s="1" t="s">
        <v>0</v>
      </c>
      <c r="B146" s="1"/>
      <c r="C146" s="1" t="s">
        <v>178</v>
      </c>
      <c r="D146" s="1"/>
      <c r="E146" s="1" t="s">
        <v>179</v>
      </c>
      <c r="F146" s="2" t="s">
        <v>180</v>
      </c>
      <c r="G146" s="2"/>
      <c r="H146" s="33"/>
    </row>
    <row r="147" spans="1:10" s="3" customFormat="1" ht="4.5" customHeight="1" x14ac:dyDescent="0.15">
      <c r="A147" s="4"/>
      <c r="B147" s="4"/>
      <c r="C147" s="5"/>
      <c r="D147" s="4"/>
      <c r="E147" s="4"/>
      <c r="F147" s="6"/>
      <c r="G147" s="6"/>
    </row>
    <row r="148" spans="1:10" s="3" customFormat="1" ht="15" customHeight="1" x14ac:dyDescent="0.15">
      <c r="A148" s="7" t="s">
        <v>4</v>
      </c>
      <c r="B148" s="7" t="s">
        <v>5</v>
      </c>
      <c r="C148" s="8" t="s">
        <v>6</v>
      </c>
      <c r="D148" s="7" t="s">
        <v>7</v>
      </c>
      <c r="E148" s="34" t="s">
        <v>8</v>
      </c>
      <c r="F148" s="7" t="s">
        <v>9</v>
      </c>
      <c r="G148" s="9"/>
      <c r="H148" s="7" t="s">
        <v>10</v>
      </c>
      <c r="I148" s="7" t="s">
        <v>11</v>
      </c>
      <c r="J148" s="7" t="s">
        <v>12</v>
      </c>
    </row>
    <row r="149" spans="1:10" s="3" customFormat="1" ht="15" customHeight="1" x14ac:dyDescent="0.15">
      <c r="A149" s="10">
        <v>1</v>
      </c>
      <c r="B149" s="10">
        <v>11</v>
      </c>
      <c r="C149" s="11" t="s">
        <v>181</v>
      </c>
      <c r="D149" s="12">
        <v>1992</v>
      </c>
      <c r="E149" s="13" t="s">
        <v>123</v>
      </c>
      <c r="F149" s="14">
        <v>1.9560185185185184E-2</v>
      </c>
      <c r="G149" s="15"/>
      <c r="H149" s="13">
        <f t="shared" ref="H149:H159" si="42">VLOOKUP(C149,Data_BOK2016,4,FALSE)</f>
        <v>2.0150462962962964E-2</v>
      </c>
      <c r="I149" s="13" t="str">
        <f t="shared" ref="I149:I159" si="43">VLOOKUP(C149,Data_BOK2016,5,FALSE)</f>
        <v>7 km</v>
      </c>
      <c r="J149" s="12">
        <f t="shared" ref="J149:J159" si="44">VLOOKUP(C149,Data_BOK2016,6,FALSE)</f>
        <v>1</v>
      </c>
    </row>
    <row r="150" spans="1:10" s="3" customFormat="1" ht="15" customHeight="1" x14ac:dyDescent="0.15">
      <c r="A150" s="10">
        <v>2</v>
      </c>
      <c r="B150" s="10">
        <v>4</v>
      </c>
      <c r="C150" s="11" t="s">
        <v>182</v>
      </c>
      <c r="D150" s="12">
        <v>1994</v>
      </c>
      <c r="E150" s="13" t="s">
        <v>123</v>
      </c>
      <c r="F150" s="14">
        <v>2.0648148148148148E-2</v>
      </c>
      <c r="G150" s="15"/>
      <c r="H150" s="13" t="e">
        <f t="shared" si="42"/>
        <v>#N/A</v>
      </c>
      <c r="I150" s="13" t="e">
        <f t="shared" si="43"/>
        <v>#N/A</v>
      </c>
      <c r="J150" s="12" t="e">
        <f t="shared" si="44"/>
        <v>#N/A</v>
      </c>
    </row>
    <row r="151" spans="1:10" s="3" customFormat="1" ht="15" customHeight="1" x14ac:dyDescent="0.15">
      <c r="A151" s="10">
        <v>3</v>
      </c>
      <c r="B151" s="10">
        <v>9</v>
      </c>
      <c r="C151" s="11" t="s">
        <v>183</v>
      </c>
      <c r="D151" s="12">
        <v>1981</v>
      </c>
      <c r="E151" s="13" t="s">
        <v>184</v>
      </c>
      <c r="F151" s="14">
        <v>2.0983796296296296E-2</v>
      </c>
      <c r="G151" s="15"/>
      <c r="H151" s="13" t="e">
        <f t="shared" si="42"/>
        <v>#N/A</v>
      </c>
      <c r="I151" s="13" t="e">
        <f t="shared" si="43"/>
        <v>#N/A</v>
      </c>
      <c r="J151" s="12" t="e">
        <f t="shared" si="44"/>
        <v>#N/A</v>
      </c>
    </row>
    <row r="152" spans="1:10" s="3" customFormat="1" ht="15" customHeight="1" x14ac:dyDescent="0.15">
      <c r="A152" s="10">
        <v>4</v>
      </c>
      <c r="B152" s="10">
        <v>10</v>
      </c>
      <c r="C152" s="11" t="s">
        <v>185</v>
      </c>
      <c r="D152" s="12">
        <v>1979</v>
      </c>
      <c r="E152" s="13" t="s">
        <v>186</v>
      </c>
      <c r="F152" s="14">
        <v>2.1041666666666667E-2</v>
      </c>
      <c r="G152" s="15"/>
      <c r="H152" s="13">
        <f t="shared" si="42"/>
        <v>2.1226851851851854E-2</v>
      </c>
      <c r="I152" s="13" t="str">
        <f t="shared" si="43"/>
        <v>7 km</v>
      </c>
      <c r="J152" s="12">
        <f t="shared" si="44"/>
        <v>4</v>
      </c>
    </row>
    <row r="153" spans="1:10" s="3" customFormat="1" ht="15" customHeight="1" x14ac:dyDescent="0.15">
      <c r="A153" s="10">
        <v>5</v>
      </c>
      <c r="B153" s="10">
        <v>3</v>
      </c>
      <c r="C153" s="11" t="s">
        <v>187</v>
      </c>
      <c r="D153" s="12">
        <v>1999</v>
      </c>
      <c r="E153" s="13" t="s">
        <v>53</v>
      </c>
      <c r="F153" s="14">
        <v>2.1828703703703701E-2</v>
      </c>
      <c r="G153" s="15"/>
      <c r="H153" s="13" t="e">
        <f t="shared" si="42"/>
        <v>#N/A</v>
      </c>
      <c r="I153" s="13" t="e">
        <f t="shared" si="43"/>
        <v>#N/A</v>
      </c>
      <c r="J153" s="12" t="e">
        <f t="shared" si="44"/>
        <v>#N/A</v>
      </c>
    </row>
    <row r="154" spans="1:10" s="3" customFormat="1" ht="15" customHeight="1" x14ac:dyDescent="0.15">
      <c r="A154" s="10">
        <v>6</v>
      </c>
      <c r="B154" s="10">
        <v>8</v>
      </c>
      <c r="C154" s="11" t="s">
        <v>188</v>
      </c>
      <c r="D154" s="12">
        <v>1968</v>
      </c>
      <c r="E154" s="13" t="s">
        <v>53</v>
      </c>
      <c r="F154" s="14">
        <v>2.3217592592592592E-2</v>
      </c>
      <c r="G154" s="15"/>
      <c r="H154" s="13" t="e">
        <f t="shared" si="42"/>
        <v>#N/A</v>
      </c>
      <c r="I154" s="13" t="e">
        <f t="shared" si="43"/>
        <v>#N/A</v>
      </c>
      <c r="J154" s="12" t="e">
        <f t="shared" si="44"/>
        <v>#N/A</v>
      </c>
    </row>
    <row r="155" spans="1:10" s="3" customFormat="1" ht="15" customHeight="1" x14ac:dyDescent="0.15">
      <c r="A155" s="10">
        <v>7</v>
      </c>
      <c r="B155" s="10">
        <v>5</v>
      </c>
      <c r="C155" s="11" t="s">
        <v>189</v>
      </c>
      <c r="D155" s="12">
        <v>1985</v>
      </c>
      <c r="E155" s="13" t="s">
        <v>190</v>
      </c>
      <c r="F155" s="14">
        <v>2.3344907407407408E-2</v>
      </c>
      <c r="G155" s="15"/>
      <c r="H155" s="13" t="e">
        <f t="shared" si="42"/>
        <v>#N/A</v>
      </c>
      <c r="I155" s="13" t="e">
        <f t="shared" si="43"/>
        <v>#N/A</v>
      </c>
      <c r="J155" s="12" t="e">
        <f t="shared" si="44"/>
        <v>#N/A</v>
      </c>
    </row>
    <row r="156" spans="1:10" s="3" customFormat="1" ht="15" customHeight="1" x14ac:dyDescent="0.15">
      <c r="A156" s="10">
        <v>8</v>
      </c>
      <c r="B156" s="10">
        <v>7</v>
      </c>
      <c r="C156" s="11" t="s">
        <v>191</v>
      </c>
      <c r="D156" s="12">
        <v>1979</v>
      </c>
      <c r="E156" s="13" t="s">
        <v>28</v>
      </c>
      <c r="F156" s="14">
        <v>2.7291666666666662E-2</v>
      </c>
      <c r="G156" s="15"/>
      <c r="H156" s="13" t="e">
        <f t="shared" si="42"/>
        <v>#N/A</v>
      </c>
      <c r="I156" s="13" t="e">
        <f t="shared" si="43"/>
        <v>#N/A</v>
      </c>
      <c r="J156" s="12" t="e">
        <f t="shared" si="44"/>
        <v>#N/A</v>
      </c>
    </row>
    <row r="157" spans="1:10" s="3" customFormat="1" ht="15" customHeight="1" x14ac:dyDescent="0.15">
      <c r="A157" s="10">
        <v>9</v>
      </c>
      <c r="B157" s="10">
        <v>6</v>
      </c>
      <c r="C157" s="11" t="s">
        <v>192</v>
      </c>
      <c r="D157" s="12">
        <v>1980</v>
      </c>
      <c r="E157" s="13" t="s">
        <v>48</v>
      </c>
      <c r="F157" s="14">
        <v>2.7731481481481478E-2</v>
      </c>
      <c r="G157" s="15"/>
      <c r="H157" s="13" t="e">
        <f t="shared" si="42"/>
        <v>#N/A</v>
      </c>
      <c r="I157" s="13" t="e">
        <f t="shared" si="43"/>
        <v>#N/A</v>
      </c>
      <c r="J157" s="12" t="e">
        <f t="shared" si="44"/>
        <v>#N/A</v>
      </c>
    </row>
    <row r="158" spans="1:10" s="3" customFormat="1" ht="15" customHeight="1" x14ac:dyDescent="0.15">
      <c r="A158" s="10">
        <v>10</v>
      </c>
      <c r="B158" s="10">
        <v>2</v>
      </c>
      <c r="C158" s="11" t="s">
        <v>193</v>
      </c>
      <c r="D158" s="12">
        <v>1999</v>
      </c>
      <c r="E158" s="13" t="s">
        <v>28</v>
      </c>
      <c r="F158" s="14">
        <v>2.8680555555555553E-2</v>
      </c>
      <c r="G158" s="15"/>
      <c r="H158" s="13" t="e">
        <f t="shared" si="42"/>
        <v>#N/A</v>
      </c>
      <c r="I158" s="13" t="e">
        <f t="shared" si="43"/>
        <v>#N/A</v>
      </c>
      <c r="J158" s="12" t="e">
        <f t="shared" si="44"/>
        <v>#N/A</v>
      </c>
    </row>
    <row r="159" spans="1:10" s="3" customFormat="1" ht="15" customHeight="1" x14ac:dyDescent="0.15">
      <c r="A159" s="10">
        <v>11</v>
      </c>
      <c r="B159" s="10">
        <v>1</v>
      </c>
      <c r="C159" s="11" t="s">
        <v>194</v>
      </c>
      <c r="D159" s="12">
        <v>1997</v>
      </c>
      <c r="E159" s="13" t="s">
        <v>195</v>
      </c>
      <c r="F159" s="14">
        <v>2.988425925925926E-2</v>
      </c>
      <c r="G159" s="15"/>
      <c r="H159" s="13" t="e">
        <f t="shared" si="42"/>
        <v>#N/A</v>
      </c>
      <c r="I159" s="13" t="e">
        <f t="shared" si="43"/>
        <v>#N/A</v>
      </c>
      <c r="J159" s="12" t="e">
        <f t="shared" si="44"/>
        <v>#N/A</v>
      </c>
    </row>
    <row r="160" spans="1:10" s="3" customFormat="1" ht="15" customHeight="1" x14ac:dyDescent="0.15">
      <c r="A160" s="16"/>
      <c r="B160" s="16"/>
      <c r="C160" s="17"/>
      <c r="D160" s="16"/>
      <c r="E160" s="18"/>
      <c r="F160" s="18"/>
      <c r="G160" s="18"/>
    </row>
    <row r="161" spans="1:10" s="3" customFormat="1" ht="19.5" customHeight="1" x14ac:dyDescent="0.15">
      <c r="A161" s="1" t="s">
        <v>0</v>
      </c>
      <c r="B161" s="1"/>
      <c r="C161" s="1" t="s">
        <v>196</v>
      </c>
      <c r="D161" s="1"/>
      <c r="E161" s="1" t="s">
        <v>179</v>
      </c>
      <c r="F161" s="2" t="s">
        <v>173</v>
      </c>
      <c r="G161" s="2"/>
      <c r="H161" s="33"/>
    </row>
    <row r="162" spans="1:10" s="3" customFormat="1" ht="4.5" customHeight="1" x14ac:dyDescent="0.15">
      <c r="A162" s="4"/>
      <c r="B162" s="4"/>
      <c r="C162" s="5"/>
      <c r="D162" s="4"/>
      <c r="E162" s="4"/>
      <c r="F162" s="6"/>
      <c r="G162" s="6"/>
    </row>
    <row r="163" spans="1:10" s="3" customFormat="1" ht="15" customHeight="1" x14ac:dyDescent="0.15">
      <c r="A163" s="7" t="s">
        <v>4</v>
      </c>
      <c r="B163" s="7" t="s">
        <v>5</v>
      </c>
      <c r="C163" s="8" t="s">
        <v>6</v>
      </c>
      <c r="D163" s="7" t="s">
        <v>7</v>
      </c>
      <c r="E163" s="34" t="s">
        <v>8</v>
      </c>
      <c r="F163" s="7" t="s">
        <v>9</v>
      </c>
      <c r="G163" s="9"/>
      <c r="H163" s="7" t="s">
        <v>10</v>
      </c>
      <c r="I163" s="7" t="s">
        <v>11</v>
      </c>
      <c r="J163" s="7" t="s">
        <v>12</v>
      </c>
    </row>
    <row r="164" spans="1:10" s="3" customFormat="1" ht="15" customHeight="1" x14ac:dyDescent="0.15">
      <c r="A164" s="10">
        <v>1</v>
      </c>
      <c r="B164" s="10">
        <v>76</v>
      </c>
      <c r="C164" s="11" t="s">
        <v>197</v>
      </c>
      <c r="D164" s="12">
        <v>1962</v>
      </c>
      <c r="E164" s="13" t="s">
        <v>198</v>
      </c>
      <c r="F164" s="14">
        <v>1.6689814814814817E-2</v>
      </c>
      <c r="G164" s="15"/>
      <c r="H164" s="13">
        <f t="shared" ref="H164:H168" si="45">VLOOKUP(C164,Data_BOK2016,4,FALSE)</f>
        <v>1.2372685185185186E-2</v>
      </c>
      <c r="I164" s="13" t="str">
        <f t="shared" ref="I164:I168" si="46">VLOOKUP(C164,Data_BOK2016,5,FALSE)</f>
        <v>3 km</v>
      </c>
      <c r="J164" s="12">
        <f t="shared" ref="J164:J168" si="47">VLOOKUP(C164,Data_BOK2016,6,FALSE)</f>
        <v>1</v>
      </c>
    </row>
    <row r="165" spans="1:10" s="3" customFormat="1" ht="15" customHeight="1" x14ac:dyDescent="0.15">
      <c r="A165" s="10">
        <v>2</v>
      </c>
      <c r="B165" s="10">
        <v>75</v>
      </c>
      <c r="C165" s="11" t="s">
        <v>199</v>
      </c>
      <c r="D165" s="12">
        <v>1982</v>
      </c>
      <c r="E165" s="13" t="s">
        <v>18</v>
      </c>
      <c r="F165" s="14">
        <v>1.7013888888888887E-2</v>
      </c>
      <c r="G165" s="15"/>
      <c r="H165" s="13" t="e">
        <f t="shared" si="45"/>
        <v>#N/A</v>
      </c>
      <c r="I165" s="13" t="e">
        <f t="shared" si="46"/>
        <v>#N/A</v>
      </c>
      <c r="J165" s="12" t="e">
        <f t="shared" si="47"/>
        <v>#N/A</v>
      </c>
    </row>
    <row r="166" spans="1:10" s="3" customFormat="1" ht="15" customHeight="1" x14ac:dyDescent="0.15">
      <c r="A166" s="10">
        <v>3</v>
      </c>
      <c r="B166" s="10">
        <v>74</v>
      </c>
      <c r="C166" s="11" t="s">
        <v>200</v>
      </c>
      <c r="D166" s="12">
        <v>1997</v>
      </c>
      <c r="E166" s="13" t="s">
        <v>18</v>
      </c>
      <c r="F166" s="14">
        <v>1.7708333333333333E-2</v>
      </c>
      <c r="G166" s="15"/>
      <c r="H166" s="13" t="e">
        <f t="shared" si="45"/>
        <v>#N/A</v>
      </c>
      <c r="I166" s="13" t="e">
        <f t="shared" si="46"/>
        <v>#N/A</v>
      </c>
      <c r="J166" s="12" t="e">
        <f t="shared" si="47"/>
        <v>#N/A</v>
      </c>
    </row>
    <row r="167" spans="1:10" s="3" customFormat="1" ht="15" customHeight="1" x14ac:dyDescent="0.15">
      <c r="A167" s="10">
        <v>4</v>
      </c>
      <c r="B167" s="10">
        <v>72</v>
      </c>
      <c r="C167" s="11" t="s">
        <v>201</v>
      </c>
      <c r="D167" s="12">
        <v>1979</v>
      </c>
      <c r="E167" s="13" t="s">
        <v>28</v>
      </c>
      <c r="F167" s="14">
        <v>1.7800925925925925E-2</v>
      </c>
      <c r="G167" s="15"/>
      <c r="H167" s="13" t="e">
        <f t="shared" si="45"/>
        <v>#N/A</v>
      </c>
      <c r="I167" s="13" t="e">
        <f t="shared" si="46"/>
        <v>#N/A</v>
      </c>
      <c r="J167" s="12" t="e">
        <f t="shared" si="47"/>
        <v>#N/A</v>
      </c>
    </row>
    <row r="168" spans="1:10" s="3" customFormat="1" ht="15" customHeight="1" x14ac:dyDescent="0.15">
      <c r="A168" s="10">
        <v>5</v>
      </c>
      <c r="B168" s="10">
        <v>73</v>
      </c>
      <c r="C168" s="11" t="s">
        <v>202</v>
      </c>
      <c r="D168" s="12">
        <v>1978</v>
      </c>
      <c r="E168" s="13" t="s">
        <v>28</v>
      </c>
      <c r="F168" s="14">
        <v>1.8101851851851852E-2</v>
      </c>
      <c r="G168" s="15"/>
      <c r="H168" s="13" t="e">
        <f t="shared" si="45"/>
        <v>#N/A</v>
      </c>
      <c r="I168" s="13" t="e">
        <f t="shared" si="46"/>
        <v>#N/A</v>
      </c>
      <c r="J168" s="12" t="e">
        <f t="shared" si="47"/>
        <v>#N/A</v>
      </c>
    </row>
    <row r="169" spans="1:10" s="3" customFormat="1" ht="15" customHeight="1" x14ac:dyDescent="0.15">
      <c r="A169" s="10">
        <v>6</v>
      </c>
      <c r="B169" s="10">
        <v>71</v>
      </c>
      <c r="C169" s="11" t="s">
        <v>203</v>
      </c>
      <c r="D169" s="12">
        <v>1999</v>
      </c>
      <c r="E169" s="13" t="s">
        <v>195</v>
      </c>
      <c r="F169" s="14">
        <v>3.1273148148148147E-2</v>
      </c>
      <c r="G169" s="15"/>
      <c r="H169" s="13"/>
      <c r="I169" s="13"/>
      <c r="J169" s="12"/>
    </row>
    <row r="170" spans="1:10" s="3" customFormat="1" ht="15" customHeight="1" x14ac:dyDescent="0.15">
      <c r="A170" s="16"/>
      <c r="B170" s="16"/>
      <c r="C170" s="17"/>
      <c r="D170" s="16"/>
      <c r="E170" s="18"/>
      <c r="F170" s="16"/>
      <c r="G170" s="18"/>
    </row>
    <row r="171" spans="1:10" s="3" customFormat="1" ht="19.5" customHeight="1" x14ac:dyDescent="0.15">
      <c r="A171" s="1" t="s">
        <v>0</v>
      </c>
      <c r="B171" s="1"/>
      <c r="C171" s="1" t="s">
        <v>204</v>
      </c>
      <c r="D171" s="1"/>
      <c r="E171" s="1" t="s">
        <v>205</v>
      </c>
      <c r="F171" s="2" t="s">
        <v>173</v>
      </c>
      <c r="G171" s="2"/>
      <c r="H171" s="21"/>
    </row>
    <row r="172" spans="1:10" s="3" customFormat="1" ht="4.5" customHeight="1" x14ac:dyDescent="0.15">
      <c r="A172" s="4"/>
      <c r="B172" s="4"/>
      <c r="C172" s="5"/>
      <c r="D172" s="4"/>
      <c r="E172" s="4"/>
      <c r="F172" s="6"/>
      <c r="G172" s="6"/>
    </row>
    <row r="173" spans="1:10" s="3" customFormat="1" ht="15" customHeight="1" x14ac:dyDescent="0.15">
      <c r="A173" s="7" t="s">
        <v>4</v>
      </c>
      <c r="B173" s="7" t="s">
        <v>5</v>
      </c>
      <c r="C173" s="8" t="s">
        <v>6</v>
      </c>
      <c r="D173" s="7" t="s">
        <v>7</v>
      </c>
      <c r="E173" s="34" t="s">
        <v>8</v>
      </c>
      <c r="F173" s="7" t="s">
        <v>9</v>
      </c>
      <c r="G173" s="9"/>
      <c r="H173" s="7" t="s">
        <v>10</v>
      </c>
      <c r="I173" s="7" t="s">
        <v>11</v>
      </c>
      <c r="J173" s="7" t="s">
        <v>12</v>
      </c>
    </row>
    <row r="174" spans="1:10" s="3" customFormat="1" ht="15" customHeight="1" x14ac:dyDescent="0.15">
      <c r="A174" s="10">
        <v>1</v>
      </c>
      <c r="B174" s="10">
        <v>9</v>
      </c>
      <c r="C174" s="11" t="s">
        <v>206</v>
      </c>
      <c r="D174" s="12">
        <v>1972</v>
      </c>
      <c r="E174" s="13" t="s">
        <v>18</v>
      </c>
      <c r="F174" s="14">
        <v>1.3877314814814815E-2</v>
      </c>
      <c r="G174" s="15"/>
      <c r="H174" s="13">
        <f t="shared" ref="H174:H185" si="48">VLOOKUP(C174,Data_BOK2016,4,FALSE)</f>
        <v>1.3865740740740739E-2</v>
      </c>
      <c r="I174" s="13" t="str">
        <f t="shared" ref="I174:I185" si="49">VLOOKUP(C174,Data_BOK2016,5,FALSE)</f>
        <v>5 km</v>
      </c>
      <c r="J174" s="12">
        <f t="shared" ref="J174:J185" si="50">VLOOKUP(C174,Data_BOK2016,6,FALSE)</f>
        <v>1</v>
      </c>
    </row>
    <row r="175" spans="1:10" s="3" customFormat="1" ht="15" customHeight="1" x14ac:dyDescent="0.15">
      <c r="A175" s="10">
        <v>2</v>
      </c>
      <c r="B175" s="10">
        <v>12</v>
      </c>
      <c r="C175" s="11" t="s">
        <v>207</v>
      </c>
      <c r="D175" s="12">
        <v>1969</v>
      </c>
      <c r="E175" s="13" t="s">
        <v>208</v>
      </c>
      <c r="F175" s="14">
        <v>1.4537037037037038E-2</v>
      </c>
      <c r="G175" s="15"/>
      <c r="H175" s="13">
        <f t="shared" si="48"/>
        <v>1.4618055555555556E-2</v>
      </c>
      <c r="I175" s="13" t="str">
        <f t="shared" si="49"/>
        <v>5 km</v>
      </c>
      <c r="J175" s="12">
        <f t="shared" si="50"/>
        <v>2</v>
      </c>
    </row>
    <row r="176" spans="1:10" s="3" customFormat="1" ht="15" customHeight="1" x14ac:dyDescent="0.15">
      <c r="A176" s="10">
        <v>3</v>
      </c>
      <c r="B176" s="10">
        <v>17</v>
      </c>
      <c r="C176" s="11" t="s">
        <v>209</v>
      </c>
      <c r="D176" s="12">
        <v>1964</v>
      </c>
      <c r="E176" s="13" t="s">
        <v>123</v>
      </c>
      <c r="F176" s="14">
        <v>1.5405092592592593E-2</v>
      </c>
      <c r="G176" s="15"/>
      <c r="H176" s="13" t="e">
        <f t="shared" si="48"/>
        <v>#N/A</v>
      </c>
      <c r="I176" s="13" t="e">
        <f t="shared" si="49"/>
        <v>#N/A</v>
      </c>
      <c r="J176" s="12" t="e">
        <f t="shared" si="50"/>
        <v>#N/A</v>
      </c>
    </row>
    <row r="177" spans="1:10" s="3" customFormat="1" ht="15" customHeight="1" x14ac:dyDescent="0.15">
      <c r="A177" s="10">
        <v>4</v>
      </c>
      <c r="B177" s="10">
        <v>16</v>
      </c>
      <c r="C177" s="11" t="s">
        <v>210</v>
      </c>
      <c r="D177" s="12">
        <v>1962</v>
      </c>
      <c r="E177" s="13" t="s">
        <v>18</v>
      </c>
      <c r="F177" s="14">
        <v>1.5590277777777778E-2</v>
      </c>
      <c r="G177" s="15"/>
      <c r="H177" s="13" t="e">
        <f t="shared" si="48"/>
        <v>#N/A</v>
      </c>
      <c r="I177" s="13" t="e">
        <f t="shared" si="49"/>
        <v>#N/A</v>
      </c>
      <c r="J177" s="12" t="e">
        <f t="shared" si="50"/>
        <v>#N/A</v>
      </c>
    </row>
    <row r="178" spans="1:10" s="3" customFormat="1" ht="15" customHeight="1" x14ac:dyDescent="0.15">
      <c r="A178" s="10">
        <v>5</v>
      </c>
      <c r="B178" s="10">
        <v>20</v>
      </c>
      <c r="C178" s="11" t="s">
        <v>211</v>
      </c>
      <c r="D178" s="12">
        <v>1962</v>
      </c>
      <c r="E178" s="13" t="s">
        <v>18</v>
      </c>
      <c r="F178" s="14">
        <v>1.5810185185185184E-2</v>
      </c>
      <c r="G178" s="15"/>
      <c r="H178" s="13">
        <f t="shared" si="48"/>
        <v>1.5914351851851853E-2</v>
      </c>
      <c r="I178" s="13" t="str">
        <f t="shared" si="49"/>
        <v>5 km</v>
      </c>
      <c r="J178" s="12">
        <f t="shared" si="50"/>
        <v>6</v>
      </c>
    </row>
    <row r="179" spans="1:10" s="3" customFormat="1" ht="15" customHeight="1" x14ac:dyDescent="0.15">
      <c r="A179" s="10">
        <v>6</v>
      </c>
      <c r="B179" s="10">
        <v>4</v>
      </c>
      <c r="C179" s="11" t="s">
        <v>212</v>
      </c>
      <c r="D179" s="12">
        <v>1965</v>
      </c>
      <c r="E179" s="13" t="s">
        <v>213</v>
      </c>
      <c r="F179" s="14">
        <v>1.6666666666666666E-2</v>
      </c>
      <c r="G179" s="15"/>
      <c r="H179" s="13" t="e">
        <f t="shared" si="48"/>
        <v>#N/A</v>
      </c>
      <c r="I179" s="13" t="e">
        <f t="shared" si="49"/>
        <v>#N/A</v>
      </c>
      <c r="J179" s="12" t="e">
        <f t="shared" si="50"/>
        <v>#N/A</v>
      </c>
    </row>
    <row r="180" spans="1:10" s="3" customFormat="1" ht="15" customHeight="1" x14ac:dyDescent="0.15">
      <c r="A180" s="10">
        <v>7</v>
      </c>
      <c r="B180" s="10">
        <v>6</v>
      </c>
      <c r="C180" s="11" t="s">
        <v>214</v>
      </c>
      <c r="D180" s="12">
        <v>1979</v>
      </c>
      <c r="E180" s="13" t="s">
        <v>28</v>
      </c>
      <c r="F180" s="14">
        <v>1.6805555555555556E-2</v>
      </c>
      <c r="G180" s="15"/>
      <c r="H180" s="13">
        <f t="shared" si="48"/>
        <v>1.7719907407407406E-2</v>
      </c>
      <c r="I180" s="13" t="str">
        <f t="shared" si="49"/>
        <v>5 km</v>
      </c>
      <c r="J180" s="12">
        <f t="shared" si="50"/>
        <v>9</v>
      </c>
    </row>
    <row r="181" spans="1:10" s="3" customFormat="1" ht="15" customHeight="1" x14ac:dyDescent="0.15">
      <c r="A181" s="10">
        <v>8</v>
      </c>
      <c r="B181" s="10">
        <v>3</v>
      </c>
      <c r="C181" s="11" t="s">
        <v>215</v>
      </c>
      <c r="D181" s="12">
        <v>1960</v>
      </c>
      <c r="E181" s="13" t="s">
        <v>43</v>
      </c>
      <c r="F181" s="14">
        <v>1.7199074074074071E-2</v>
      </c>
      <c r="G181" s="15"/>
      <c r="H181" s="13" t="e">
        <f t="shared" si="48"/>
        <v>#N/A</v>
      </c>
      <c r="I181" s="13" t="e">
        <f t="shared" si="49"/>
        <v>#N/A</v>
      </c>
      <c r="J181" s="12" t="e">
        <f t="shared" si="50"/>
        <v>#N/A</v>
      </c>
    </row>
    <row r="182" spans="1:10" s="3" customFormat="1" ht="15" customHeight="1" x14ac:dyDescent="0.15">
      <c r="A182" s="10">
        <v>9</v>
      </c>
      <c r="B182" s="10">
        <v>1</v>
      </c>
      <c r="C182" s="11" t="s">
        <v>216</v>
      </c>
      <c r="D182" s="12">
        <v>1990</v>
      </c>
      <c r="E182" s="13" t="s">
        <v>43</v>
      </c>
      <c r="F182" s="14">
        <v>1.7916666666666668E-2</v>
      </c>
      <c r="G182" s="15"/>
      <c r="H182" s="13" t="e">
        <f t="shared" si="48"/>
        <v>#N/A</v>
      </c>
      <c r="I182" s="13" t="e">
        <f t="shared" si="49"/>
        <v>#N/A</v>
      </c>
      <c r="J182" s="12" t="e">
        <f t="shared" si="50"/>
        <v>#N/A</v>
      </c>
    </row>
    <row r="183" spans="1:10" s="3" customFormat="1" ht="15" customHeight="1" x14ac:dyDescent="0.15">
      <c r="A183" s="10">
        <v>10</v>
      </c>
      <c r="B183" s="10">
        <v>18</v>
      </c>
      <c r="C183" s="11" t="s">
        <v>217</v>
      </c>
      <c r="D183" s="12">
        <v>1964</v>
      </c>
      <c r="E183" s="13" t="s">
        <v>218</v>
      </c>
      <c r="F183" s="14">
        <v>1.7997685185185186E-2</v>
      </c>
      <c r="G183" s="15"/>
      <c r="H183" s="13" t="e">
        <f t="shared" si="48"/>
        <v>#N/A</v>
      </c>
      <c r="I183" s="13" t="e">
        <f t="shared" si="49"/>
        <v>#N/A</v>
      </c>
      <c r="J183" s="12" t="e">
        <f t="shared" si="50"/>
        <v>#N/A</v>
      </c>
    </row>
    <row r="184" spans="1:10" s="3" customFormat="1" ht="15" customHeight="1" x14ac:dyDescent="0.15">
      <c r="A184" s="10">
        <v>11</v>
      </c>
      <c r="B184" s="10">
        <v>8</v>
      </c>
      <c r="C184" s="11" t="s">
        <v>219</v>
      </c>
      <c r="D184" s="12">
        <v>1976</v>
      </c>
      <c r="E184" s="13" t="s">
        <v>18</v>
      </c>
      <c r="F184" s="14">
        <v>1.892361111111111E-2</v>
      </c>
      <c r="G184" s="15"/>
      <c r="H184" s="13">
        <f t="shared" si="48"/>
        <v>1.9745370370370371E-2</v>
      </c>
      <c r="I184" s="13" t="str">
        <f t="shared" si="49"/>
        <v>5 km</v>
      </c>
      <c r="J184" s="12">
        <f t="shared" si="50"/>
        <v>15</v>
      </c>
    </row>
    <row r="185" spans="1:10" s="3" customFormat="1" ht="15" customHeight="1" x14ac:dyDescent="0.15">
      <c r="A185" s="10">
        <v>12</v>
      </c>
      <c r="B185" s="10">
        <v>11</v>
      </c>
      <c r="C185" s="11" t="s">
        <v>220</v>
      </c>
      <c r="D185" s="12">
        <v>1977</v>
      </c>
      <c r="E185" s="13" t="s">
        <v>63</v>
      </c>
      <c r="F185" s="14">
        <v>1.9027777777777779E-2</v>
      </c>
      <c r="G185" s="15"/>
      <c r="H185" s="13" t="e">
        <f t="shared" si="48"/>
        <v>#N/A</v>
      </c>
      <c r="I185" s="13" t="e">
        <f t="shared" si="49"/>
        <v>#N/A</v>
      </c>
      <c r="J185" s="12" t="e">
        <f t="shared" si="50"/>
        <v>#N/A</v>
      </c>
    </row>
    <row r="186" spans="1:10" s="3" customFormat="1" ht="15" customHeight="1" x14ac:dyDescent="0.15">
      <c r="A186" s="10">
        <v>13</v>
      </c>
      <c r="B186" s="10">
        <v>10</v>
      </c>
      <c r="C186" s="11" t="s">
        <v>221</v>
      </c>
      <c r="D186" s="12">
        <v>1978</v>
      </c>
      <c r="E186" s="13" t="s">
        <v>48</v>
      </c>
      <c r="F186" s="14">
        <v>1.9120370370370371E-2</v>
      </c>
      <c r="G186" s="15"/>
      <c r="H186" s="13" t="e">
        <f t="shared" ref="H186:H187" si="51">VLOOKUP(C186,Data_BOK2016,4,FALSE)</f>
        <v>#N/A</v>
      </c>
      <c r="I186" s="13" t="e">
        <f t="shared" ref="I186:I187" si="52">VLOOKUP(C186,Data_BOK2016,5,FALSE)</f>
        <v>#N/A</v>
      </c>
      <c r="J186" s="12" t="e">
        <f t="shared" ref="J186:J187" si="53">VLOOKUP(C186,Data_BOK2016,6,FALSE)</f>
        <v>#N/A</v>
      </c>
    </row>
    <row r="187" spans="1:10" s="3" customFormat="1" ht="15" customHeight="1" x14ac:dyDescent="0.15">
      <c r="A187" s="10">
        <v>14</v>
      </c>
      <c r="B187" s="10">
        <v>5</v>
      </c>
      <c r="C187" s="11" t="s">
        <v>222</v>
      </c>
      <c r="D187" s="12">
        <v>1995</v>
      </c>
      <c r="E187" s="13" t="s">
        <v>223</v>
      </c>
      <c r="F187" s="14">
        <v>2.1365740740740741E-2</v>
      </c>
      <c r="G187" s="15"/>
      <c r="H187" s="13" t="e">
        <f t="shared" si="51"/>
        <v>#N/A</v>
      </c>
      <c r="I187" s="13" t="e">
        <f t="shared" si="52"/>
        <v>#N/A</v>
      </c>
      <c r="J187" s="12" t="e">
        <f t="shared" si="53"/>
        <v>#N/A</v>
      </c>
    </row>
    <row r="188" spans="1:10" s="3" customFormat="1" ht="15" customHeight="1" x14ac:dyDescent="0.15">
      <c r="A188" s="10">
        <v>15</v>
      </c>
      <c r="B188" s="10">
        <v>21</v>
      </c>
      <c r="C188" s="11" t="s">
        <v>224</v>
      </c>
      <c r="D188" s="12">
        <v>1951</v>
      </c>
      <c r="E188" s="13" t="s">
        <v>225</v>
      </c>
      <c r="F188" s="14">
        <v>2.6388888888888889E-2</v>
      </c>
      <c r="G188" s="15"/>
      <c r="H188" s="13" t="e">
        <f t="shared" ref="H188" si="54">VLOOKUP(C188,Data_BOK2016,4,FALSE)</f>
        <v>#N/A</v>
      </c>
      <c r="I188" s="13" t="e">
        <f t="shared" ref="I188" si="55">VLOOKUP(C188,Data_BOK2016,5,FALSE)</f>
        <v>#N/A</v>
      </c>
      <c r="J188" s="12" t="e">
        <f t="shared" ref="J188" si="56">VLOOKUP(C188,Data_BOK2016,6,FALSE)</f>
        <v>#N/A</v>
      </c>
    </row>
    <row r="189" spans="1:10" s="3" customFormat="1" ht="19.5" customHeight="1" x14ac:dyDescent="0.15">
      <c r="A189" s="16"/>
      <c r="B189" s="16"/>
      <c r="C189" s="17"/>
      <c r="D189" s="16"/>
      <c r="E189" s="18"/>
      <c r="F189" s="18"/>
      <c r="G189" s="18"/>
    </row>
    <row r="190" spans="1:10" s="3" customFormat="1" ht="17.25" customHeight="1" x14ac:dyDescent="0.15">
      <c r="A190" s="1" t="s">
        <v>0</v>
      </c>
      <c r="B190" s="1"/>
      <c r="C190" s="1" t="s">
        <v>226</v>
      </c>
      <c r="D190" s="1"/>
      <c r="E190" s="1" t="s">
        <v>227</v>
      </c>
      <c r="F190" s="2" t="s">
        <v>143</v>
      </c>
      <c r="G190" s="2"/>
    </row>
    <row r="191" spans="1:10" s="3" customFormat="1" ht="15" customHeight="1" x14ac:dyDescent="0.15">
      <c r="A191" s="4"/>
      <c r="B191" s="4"/>
      <c r="C191" s="5"/>
      <c r="D191" s="4"/>
      <c r="E191" s="4"/>
      <c r="F191" s="6"/>
      <c r="G191" s="6"/>
    </row>
    <row r="192" spans="1:10" s="3" customFormat="1" ht="15" customHeight="1" x14ac:dyDescent="0.15">
      <c r="A192" s="7" t="s">
        <v>4</v>
      </c>
      <c r="B192" s="7" t="s">
        <v>5</v>
      </c>
      <c r="C192" s="8" t="s">
        <v>6</v>
      </c>
      <c r="D192" s="7" t="s">
        <v>7</v>
      </c>
      <c r="E192" s="34" t="s">
        <v>8</v>
      </c>
      <c r="F192" s="7" t="s">
        <v>9</v>
      </c>
      <c r="G192" s="9"/>
      <c r="H192" s="7" t="s">
        <v>10</v>
      </c>
      <c r="I192" s="7" t="s">
        <v>11</v>
      </c>
      <c r="J192" s="7" t="s">
        <v>12</v>
      </c>
    </row>
    <row r="193" spans="1:10" s="3" customFormat="1" ht="15" customHeight="1" x14ac:dyDescent="0.15">
      <c r="A193" s="35">
        <v>1</v>
      </c>
      <c r="B193" s="10">
        <v>52</v>
      </c>
      <c r="C193" s="11" t="s">
        <v>228</v>
      </c>
      <c r="D193" s="12">
        <v>1975</v>
      </c>
      <c r="E193" s="13" t="s">
        <v>18</v>
      </c>
      <c r="F193" s="14">
        <v>1.4351851851851852E-2</v>
      </c>
      <c r="G193" s="36"/>
      <c r="H193" s="13">
        <f t="shared" ref="H193:H196" si="57">VLOOKUP(C193,Data_BOK2016,4,FALSE)</f>
        <v>1.9444444444444445E-2</v>
      </c>
      <c r="I193" s="13" t="str">
        <f t="shared" ref="I193:I196" si="58">VLOOKUP(C193,Data_BOK2016,5,FALSE)</f>
        <v>5 km</v>
      </c>
      <c r="J193" s="12">
        <f t="shared" ref="J193:J196" si="59">VLOOKUP(C193,Data_BOK2016,6,FALSE)</f>
        <v>7</v>
      </c>
    </row>
    <row r="194" spans="1:10" s="3" customFormat="1" ht="15" customHeight="1" x14ac:dyDescent="0.15">
      <c r="A194" s="35">
        <v>2</v>
      </c>
      <c r="B194" s="10">
        <v>54</v>
      </c>
      <c r="C194" s="11" t="s">
        <v>229</v>
      </c>
      <c r="D194" s="12">
        <v>1988</v>
      </c>
      <c r="E194" s="13" t="s">
        <v>53</v>
      </c>
      <c r="F194" s="14">
        <v>1.4872685185185185E-2</v>
      </c>
      <c r="G194" s="36"/>
      <c r="H194" s="13">
        <f t="shared" si="57"/>
        <v>1.4594907407407405E-2</v>
      </c>
      <c r="I194" s="13" t="str">
        <f t="shared" si="58"/>
        <v>3 km</v>
      </c>
      <c r="J194" s="12">
        <f t="shared" si="59"/>
        <v>5</v>
      </c>
    </row>
    <row r="195" spans="1:10" s="3" customFormat="1" ht="15" customHeight="1" x14ac:dyDescent="0.15">
      <c r="A195" s="35">
        <v>3</v>
      </c>
      <c r="B195" s="10">
        <v>51</v>
      </c>
      <c r="C195" s="11" t="s">
        <v>230</v>
      </c>
      <c r="D195" s="12">
        <v>1975</v>
      </c>
      <c r="E195" s="13" t="s">
        <v>225</v>
      </c>
      <c r="F195" s="14">
        <v>1.5729166666666666E-2</v>
      </c>
      <c r="G195" s="36"/>
      <c r="H195" s="13" t="e">
        <f t="shared" si="57"/>
        <v>#N/A</v>
      </c>
      <c r="I195" s="13" t="e">
        <f t="shared" si="58"/>
        <v>#N/A</v>
      </c>
      <c r="J195" s="12" t="e">
        <f t="shared" si="59"/>
        <v>#N/A</v>
      </c>
    </row>
    <row r="196" spans="1:10" s="3" customFormat="1" ht="15" customHeight="1" x14ac:dyDescent="0.15">
      <c r="A196" s="35">
        <v>4</v>
      </c>
      <c r="B196" s="10">
        <v>53</v>
      </c>
      <c r="C196" s="11" t="s">
        <v>231</v>
      </c>
      <c r="D196" s="12">
        <v>1953</v>
      </c>
      <c r="E196" s="13" t="s">
        <v>232</v>
      </c>
      <c r="F196" s="14">
        <v>1.6458333333333332E-2</v>
      </c>
      <c r="G196" s="36"/>
      <c r="H196" s="13">
        <f t="shared" si="57"/>
        <v>1.650462962962963E-2</v>
      </c>
      <c r="I196" s="13" t="str">
        <f t="shared" si="58"/>
        <v>3 km</v>
      </c>
      <c r="J196" s="12">
        <f t="shared" si="59"/>
        <v>6</v>
      </c>
    </row>
  </sheetData>
  <sheetProtection selectLockedCells="1" selectUnlockedCells="1"/>
  <conditionalFormatting sqref="C34:C46 C18:C29">
    <cfRule type="duplicateValues" dxfId="33" priority="34"/>
  </conditionalFormatting>
  <conditionalFormatting sqref="C5">
    <cfRule type="duplicateValues" dxfId="32" priority="33"/>
  </conditionalFormatting>
  <conditionalFormatting sqref="C4">
    <cfRule type="duplicateValues" dxfId="31" priority="32"/>
  </conditionalFormatting>
  <conditionalFormatting sqref="C18:C29">
    <cfRule type="duplicateValues" dxfId="30" priority="31"/>
  </conditionalFormatting>
  <conditionalFormatting sqref="C44">
    <cfRule type="duplicateValues" dxfId="29" priority="30"/>
  </conditionalFormatting>
  <conditionalFormatting sqref="C34:C43 C45:C46">
    <cfRule type="duplicateValues" dxfId="28" priority="29"/>
  </conditionalFormatting>
  <conditionalFormatting sqref="C51:C55 C57:C58">
    <cfRule type="duplicateValues" dxfId="27" priority="28"/>
  </conditionalFormatting>
  <conditionalFormatting sqref="C56">
    <cfRule type="duplicateValues" dxfId="26" priority="27"/>
  </conditionalFormatting>
  <conditionalFormatting sqref="C63:C73">
    <cfRule type="duplicateValues" dxfId="25" priority="26"/>
  </conditionalFormatting>
  <conditionalFormatting sqref="C63:C74 C18:C29 C34:C46 C53:C58">
    <cfRule type="duplicateValues" dxfId="24" priority="25"/>
  </conditionalFormatting>
  <conditionalFormatting sqref="C10:C13">
    <cfRule type="duplicateValues" dxfId="23" priority="24"/>
  </conditionalFormatting>
  <conditionalFormatting sqref="C78:C87">
    <cfRule type="duplicateValues" dxfId="22" priority="23"/>
  </conditionalFormatting>
  <conditionalFormatting sqref="C92:C98">
    <cfRule type="duplicateValues" dxfId="21" priority="22"/>
  </conditionalFormatting>
  <conditionalFormatting sqref="C92:C98 C78:C87">
    <cfRule type="duplicateValues" dxfId="20" priority="21"/>
  </conditionalFormatting>
  <conditionalFormatting sqref="C103:C109">
    <cfRule type="duplicateValues" dxfId="19" priority="20"/>
  </conditionalFormatting>
  <conditionalFormatting sqref="C114:C118">
    <cfRule type="duplicateValues" dxfId="18" priority="19"/>
  </conditionalFormatting>
  <conditionalFormatting sqref="C114:C118 C103:C109">
    <cfRule type="duplicateValues" dxfId="17" priority="18"/>
  </conditionalFormatting>
  <conditionalFormatting sqref="C123:C128">
    <cfRule type="duplicateValues" dxfId="16" priority="17"/>
  </conditionalFormatting>
  <conditionalFormatting sqref="C120">
    <cfRule type="duplicateValues" dxfId="15" priority="16"/>
  </conditionalFormatting>
  <conditionalFormatting sqref="C133">
    <cfRule type="duplicateValues" dxfId="14" priority="15"/>
  </conditionalFormatting>
  <conditionalFormatting sqref="C138:C139">
    <cfRule type="duplicateValues" dxfId="13" priority="14"/>
  </conditionalFormatting>
  <conditionalFormatting sqref="C139 C133 C123:C128 C4:C5 C10:C13 C18:C29 C34:C46 C53:C58 C63:C73 C78:C87 C92:C98 C103:C109 C114:C118">
    <cfRule type="duplicateValues" dxfId="12" priority="13"/>
  </conditionalFormatting>
  <conditionalFormatting sqref="C144">
    <cfRule type="duplicateValues" dxfId="11" priority="12"/>
  </conditionalFormatting>
  <conditionalFormatting sqref="C144:C145 C133 C123:C128 C139">
    <cfRule type="duplicateValues" dxfId="10" priority="11"/>
  </conditionalFormatting>
  <conditionalFormatting sqref="C150:C159">
    <cfRule type="duplicateValues" dxfId="9" priority="10"/>
  </conditionalFormatting>
  <conditionalFormatting sqref="C149">
    <cfRule type="duplicateValues" dxfId="8" priority="9"/>
  </conditionalFormatting>
  <conditionalFormatting sqref="C164:C168">
    <cfRule type="duplicateValues" dxfId="7" priority="8"/>
  </conditionalFormatting>
  <conditionalFormatting sqref="C169">
    <cfRule type="duplicateValues" dxfId="6" priority="7"/>
  </conditionalFormatting>
  <conditionalFormatting sqref="C164:C169 C150:C159">
    <cfRule type="duplicateValues" dxfId="5" priority="6"/>
  </conditionalFormatting>
  <conditionalFormatting sqref="C186:C188 C176">
    <cfRule type="duplicateValues" dxfId="4" priority="5"/>
  </conditionalFormatting>
  <conditionalFormatting sqref="C174:C175 C177:C185">
    <cfRule type="duplicateValues" dxfId="3" priority="4"/>
  </conditionalFormatting>
  <conditionalFormatting sqref="C193:C196">
    <cfRule type="duplicateValues" dxfId="2" priority="3"/>
  </conditionalFormatting>
  <conditionalFormatting sqref="C193:C196 C174:C188">
    <cfRule type="duplicateValues" dxfId="1" priority="2"/>
  </conditionalFormatting>
  <conditionalFormatting sqref="C193:C196 C164:C169 C150:C159 C174:C188">
    <cfRule type="duplicateValues" dxfId="0" priority="1"/>
  </conditionalFormatting>
  <pageMargins left="0.6692913385826772" right="0.55118110236220474" top="1.8897637795275593" bottom="1.1811023622047245" header="0.31496062992125984" footer="0.43307086614173229"/>
  <pageSetup paperSize="9" scale="94" fitToHeight="0" orientation="portrait" useFirstPageNumber="1" horizontalDpi="300" verticalDpi="300" r:id="rId1"/>
  <headerFooter alignWithMargins="0">
    <oddHeader>&amp;C&amp;"-,Tučné"&amp;14 &amp;G
&amp;36Výsledková listina  - Konečná</oddHeader>
    <oddFooter>&amp;L&amp;"-,Obyčejné"&amp;11&amp;K08-049Děkujeme našim sponzorům&amp;R&amp;"cali,Obyčejné"&amp;11&amp;K08-042&amp;G
Vytištěno &amp;D v &amp;T;Strana &amp;P/&amp;N</oddFooter>
  </headerFooter>
  <rowBreaks count="7" manualBreakCount="7">
    <brk id="14" max="6" man="1"/>
    <brk id="47" max="6" man="1"/>
    <brk id="74" max="6" man="1"/>
    <brk id="99" max="6" man="1"/>
    <brk id="119" max="6" man="1"/>
    <brk id="145" max="6" man="1"/>
    <brk id="170" max="6" man="1"/>
  </rowBreaks>
  <colBreaks count="2" manualBreakCount="2">
    <brk id="6" max="1048575" man="1"/>
    <brk id="10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2017 - Výsledky</vt:lpstr>
      <vt:lpstr>Mužů</vt:lpstr>
      <vt:lpstr>2017 - Výsledky!Oblast_tisku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Filip</cp:lastModifiedBy>
  <dcterms:created xsi:type="dcterms:W3CDTF">2017-10-07T11:28:17Z</dcterms:created>
  <dcterms:modified xsi:type="dcterms:W3CDTF">2017-10-07T11:29:10Z</dcterms:modified>
</cp:coreProperties>
</file>