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0140" yWindow="-15" windowWidth="13875" windowHeight="10005"/>
  </bookViews>
  <sheets>
    <sheet name="DETAIL" sheetId="6" r:id="rId1"/>
    <sheet name="VÝSLEDKY a BODY" sheetId="1" r:id="rId2"/>
    <sheet name="záv_kat" sheetId="4" r:id="rId3"/>
    <sheet name="body" sheetId="5" r:id="rId4"/>
  </sheets>
  <definedNames>
    <definedName name="datum">#REF!</definedName>
  </definedNames>
  <calcPr calcId="124519"/>
</workbook>
</file>

<file path=xl/calcChain.xml><?xml version="1.0" encoding="utf-8"?>
<calcChain xmlns="http://schemas.openxmlformats.org/spreadsheetml/2006/main">
  <c r="C5" i="1"/>
  <c r="O101"/>
  <c r="R101"/>
  <c r="O102"/>
  <c r="Q102" s="1"/>
  <c r="R102"/>
  <c r="O103"/>
  <c r="R103"/>
  <c r="O104"/>
  <c r="Q104" s="1"/>
  <c r="R104"/>
  <c r="O105"/>
  <c r="Q105" s="1"/>
  <c r="R105"/>
  <c r="O106"/>
  <c r="Q106" s="1"/>
  <c r="R106"/>
  <c r="O107"/>
  <c r="R107"/>
  <c r="O108"/>
  <c r="Q108" s="1"/>
  <c r="R108"/>
  <c r="O109"/>
  <c r="Q109" s="1"/>
  <c r="R109"/>
  <c r="O110"/>
  <c r="Q110" s="1"/>
  <c r="R110"/>
  <c r="O111"/>
  <c r="Q111" s="1"/>
  <c r="R111"/>
  <c r="O112"/>
  <c r="Q112" s="1"/>
  <c r="R112"/>
  <c r="O113"/>
  <c r="Q113" s="1"/>
  <c r="R113"/>
  <c r="O114"/>
  <c r="Q114" s="1"/>
  <c r="R114"/>
  <c r="O115"/>
  <c r="Q115" s="1"/>
  <c r="R115"/>
  <c r="O116"/>
  <c r="Q116" s="1"/>
  <c r="R116"/>
  <c r="O117"/>
  <c r="Q117" s="1"/>
  <c r="R117"/>
  <c r="O118"/>
  <c r="Q118" s="1"/>
  <c r="R118"/>
  <c r="O119"/>
  <c r="R119"/>
  <c r="O120"/>
  <c r="Q120" s="1"/>
  <c r="R120"/>
  <c r="O121"/>
  <c r="Q121" s="1"/>
  <c r="R121"/>
  <c r="O122"/>
  <c r="Q122" s="1"/>
  <c r="R122"/>
  <c r="O123"/>
  <c r="Q123" s="1"/>
  <c r="R123"/>
  <c r="O124"/>
  <c r="Q124" s="1"/>
  <c r="R124"/>
  <c r="R5"/>
  <c r="E3" i="5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 s="1"/>
  <c r="C100" s="1"/>
  <c r="C101" s="1"/>
  <c r="C102" s="1"/>
  <c r="C103" s="1"/>
  <c r="C104" s="1"/>
  <c r="C105" s="1"/>
  <c r="C106" s="1"/>
  <c r="C2"/>
  <c r="R6" i="1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O6"/>
  <c r="Q6" s="1"/>
  <c r="O7"/>
  <c r="Q7" s="1"/>
  <c r="O8"/>
  <c r="Q8" s="1"/>
  <c r="O9"/>
  <c r="Q9" s="1"/>
  <c r="O10"/>
  <c r="Q10" s="1"/>
  <c r="O11"/>
  <c r="Q11" s="1"/>
  <c r="O12"/>
  <c r="Q12" s="1"/>
  <c r="O13"/>
  <c r="Q13" s="1"/>
  <c r="O14"/>
  <c r="Q14" s="1"/>
  <c r="O15"/>
  <c r="Q15" s="1"/>
  <c r="O16"/>
  <c r="Q16" s="1"/>
  <c r="O17"/>
  <c r="Q17" s="1"/>
  <c r="O18"/>
  <c r="Q18" s="1"/>
  <c r="O19"/>
  <c r="Q19" s="1"/>
  <c r="O20"/>
  <c r="Q20" s="1"/>
  <c r="O21"/>
  <c r="Q21" s="1"/>
  <c r="O22"/>
  <c r="Q22" s="1"/>
  <c r="O23"/>
  <c r="Q23" s="1"/>
  <c r="O24"/>
  <c r="Q24" s="1"/>
  <c r="O25"/>
  <c r="Q25" s="1"/>
  <c r="O26"/>
  <c r="Q26" s="1"/>
  <c r="O27"/>
  <c r="Q27" s="1"/>
  <c r="O28"/>
  <c r="Q28" s="1"/>
  <c r="O29"/>
  <c r="Q29" s="1"/>
  <c r="O30"/>
  <c r="Q30" s="1"/>
  <c r="O31"/>
  <c r="Q31" s="1"/>
  <c r="O32"/>
  <c r="Q32" s="1"/>
  <c r="O33"/>
  <c r="Q33" s="1"/>
  <c r="O34"/>
  <c r="Q34" s="1"/>
  <c r="O35"/>
  <c r="Q35" s="1"/>
  <c r="O36"/>
  <c r="Q36" s="1"/>
  <c r="O37"/>
  <c r="Q37" s="1"/>
  <c r="O38"/>
  <c r="Q38" s="1"/>
  <c r="O39"/>
  <c r="Q39" s="1"/>
  <c r="O40"/>
  <c r="Q40" s="1"/>
  <c r="O41"/>
  <c r="Q41" s="1"/>
  <c r="O42"/>
  <c r="Q42" s="1"/>
  <c r="O43"/>
  <c r="Q43" s="1"/>
  <c r="O44"/>
  <c r="Q44" s="1"/>
  <c r="O45"/>
  <c r="Q45" s="1"/>
  <c r="O46"/>
  <c r="Q46" s="1"/>
  <c r="O47"/>
  <c r="Q47" s="1"/>
  <c r="O48"/>
  <c r="Q48" s="1"/>
  <c r="O49"/>
  <c r="Q49" s="1"/>
  <c r="O50"/>
  <c r="Q50" s="1"/>
  <c r="O51"/>
  <c r="Q51" s="1"/>
  <c r="O52"/>
  <c r="Q52" s="1"/>
  <c r="O53"/>
  <c r="Q53" s="1"/>
  <c r="O54"/>
  <c r="Q54" s="1"/>
  <c r="O55"/>
  <c r="Q55" s="1"/>
  <c r="O56"/>
  <c r="Q56" s="1"/>
  <c r="O57"/>
  <c r="Q57" s="1"/>
  <c r="O58"/>
  <c r="Q58" s="1"/>
  <c r="O59"/>
  <c r="Q59" s="1"/>
  <c r="O60"/>
  <c r="Q60" s="1"/>
  <c r="O61"/>
  <c r="Q61" s="1"/>
  <c r="O62"/>
  <c r="Q62" s="1"/>
  <c r="O63"/>
  <c r="Q63" s="1"/>
  <c r="O64"/>
  <c r="Q64" s="1"/>
  <c r="O65"/>
  <c r="Q65" s="1"/>
  <c r="O66"/>
  <c r="Q66" s="1"/>
  <c r="O67"/>
  <c r="Q67" s="1"/>
  <c r="O68"/>
  <c r="Q68" s="1"/>
  <c r="O69"/>
  <c r="Q69" s="1"/>
  <c r="O70"/>
  <c r="Q70" s="1"/>
  <c r="O71"/>
  <c r="Q71" s="1"/>
  <c r="O72"/>
  <c r="Q72" s="1"/>
  <c r="O73"/>
  <c r="Q73" s="1"/>
  <c r="O74"/>
  <c r="Q74" s="1"/>
  <c r="O75"/>
  <c r="Q75" s="1"/>
  <c r="O76"/>
  <c r="Q76" s="1"/>
  <c r="O77"/>
  <c r="Q77" s="1"/>
  <c r="O78"/>
  <c r="Q78" s="1"/>
  <c r="O79"/>
  <c r="Q79" s="1"/>
  <c r="O80"/>
  <c r="Q80" s="1"/>
  <c r="O81"/>
  <c r="Q81" s="1"/>
  <c r="O82"/>
  <c r="Q82" s="1"/>
  <c r="O83"/>
  <c r="Q83" s="1"/>
  <c r="O84"/>
  <c r="Q84" s="1"/>
  <c r="O85"/>
  <c r="Q85" s="1"/>
  <c r="O86"/>
  <c r="Q86" s="1"/>
  <c r="O87"/>
  <c r="Q87" s="1"/>
  <c r="O88"/>
  <c r="Q88" s="1"/>
  <c r="O89"/>
  <c r="Q89" s="1"/>
  <c r="O90"/>
  <c r="Q90" s="1"/>
  <c r="O91"/>
  <c r="Q91" s="1"/>
  <c r="O92"/>
  <c r="Q92" s="1"/>
  <c r="O93"/>
  <c r="Q93" s="1"/>
  <c r="O94"/>
  <c r="Q94" s="1"/>
  <c r="O95"/>
  <c r="Q95" s="1"/>
  <c r="O96"/>
  <c r="Q96" s="1"/>
  <c r="O97"/>
  <c r="Q97" s="1"/>
  <c r="O98"/>
  <c r="Q98" s="1"/>
  <c r="O99"/>
  <c r="Q99" s="1"/>
  <c r="O100"/>
  <c r="Q100" s="1"/>
  <c r="O5"/>
  <c r="F113" i="4"/>
  <c r="B113"/>
  <c r="F112"/>
  <c r="B112"/>
  <c r="F111"/>
  <c r="B111"/>
  <c r="F110"/>
  <c r="B110"/>
  <c r="F109"/>
  <c r="B109"/>
  <c r="F108"/>
  <c r="B108"/>
  <c r="F107"/>
  <c r="B107"/>
  <c r="F106"/>
  <c r="B106"/>
  <c r="F105"/>
  <c r="B105"/>
  <c r="F104"/>
  <c r="B104"/>
  <c r="F103"/>
  <c r="B103"/>
  <c r="F102"/>
  <c r="B102"/>
  <c r="F101"/>
  <c r="B101"/>
  <c r="F100"/>
  <c r="B100"/>
  <c r="F99"/>
  <c r="B99"/>
  <c r="F98"/>
  <c r="B98"/>
  <c r="F97"/>
  <c r="B97"/>
  <c r="F96"/>
  <c r="B96"/>
  <c r="F95"/>
  <c r="B95"/>
  <c r="F94"/>
  <c r="B94"/>
  <c r="F93"/>
  <c r="B93"/>
  <c r="F92"/>
  <c r="B92"/>
  <c r="F91"/>
  <c r="B91"/>
  <c r="F90"/>
  <c r="B90"/>
  <c r="F89"/>
  <c r="B89"/>
  <c r="F88"/>
  <c r="B88"/>
  <c r="F87"/>
  <c r="B87"/>
  <c r="F86"/>
  <c r="B86"/>
  <c r="F85"/>
  <c r="B85"/>
  <c r="F84"/>
  <c r="B84"/>
  <c r="F83"/>
  <c r="B83"/>
  <c r="F82"/>
  <c r="B82"/>
  <c r="F81"/>
  <c r="B81"/>
  <c r="F80"/>
  <c r="B80"/>
  <c r="F79"/>
  <c r="B79"/>
  <c r="F78"/>
  <c r="B78"/>
  <c r="F77"/>
  <c r="B77"/>
  <c r="F76"/>
  <c r="B76"/>
  <c r="F75"/>
  <c r="B75"/>
  <c r="F74"/>
  <c r="B74"/>
  <c r="F73"/>
  <c r="B73"/>
  <c r="F72"/>
  <c r="B72"/>
  <c r="F71"/>
  <c r="B71"/>
  <c r="F70"/>
  <c r="B70"/>
  <c r="F69"/>
  <c r="B69"/>
  <c r="F68"/>
  <c r="B68"/>
  <c r="F67"/>
  <c r="B67"/>
  <c r="F66"/>
  <c r="B66"/>
  <c r="F65"/>
  <c r="B65"/>
  <c r="F64"/>
  <c r="B64"/>
  <c r="F63"/>
  <c r="B63"/>
  <c r="F62"/>
  <c r="B62"/>
  <c r="F61"/>
  <c r="B61"/>
  <c r="F60"/>
  <c r="B60"/>
  <c r="F59"/>
  <c r="B59"/>
  <c r="F58"/>
  <c r="B58"/>
  <c r="F57"/>
  <c r="B57"/>
  <c r="F56"/>
  <c r="B56"/>
  <c r="F55"/>
  <c r="B55"/>
  <c r="F54"/>
  <c r="B54"/>
  <c r="F53"/>
  <c r="B53"/>
  <c r="F52"/>
  <c r="B52"/>
  <c r="F51"/>
  <c r="B51"/>
  <c r="F50"/>
  <c r="B50"/>
  <c r="F49"/>
  <c r="B49"/>
  <c r="F48"/>
  <c r="B48"/>
  <c r="F47"/>
  <c r="B47"/>
  <c r="F46"/>
  <c r="B46"/>
  <c r="F45"/>
  <c r="B45"/>
  <c r="F44"/>
  <c r="B44"/>
  <c r="F43"/>
  <c r="B43"/>
  <c r="F42"/>
  <c r="B42"/>
  <c r="F41"/>
  <c r="B41"/>
  <c r="F40"/>
  <c r="B40"/>
  <c r="F39"/>
  <c r="B39"/>
  <c r="F38"/>
  <c r="B38"/>
  <c r="F37"/>
  <c r="B37"/>
  <c r="F36"/>
  <c r="B36"/>
  <c r="F35"/>
  <c r="B35"/>
  <c r="F34"/>
  <c r="B34"/>
  <c r="F33"/>
  <c r="B33"/>
  <c r="F32"/>
  <c r="B32"/>
  <c r="F31"/>
  <c r="B31"/>
  <c r="F30"/>
  <c r="B30"/>
  <c r="F29"/>
  <c r="B29"/>
  <c r="F28"/>
  <c r="B28"/>
  <c r="F27"/>
  <c r="B27"/>
  <c r="F26"/>
  <c r="B26"/>
  <c r="F25"/>
  <c r="B25"/>
  <c r="F24"/>
  <c r="B24"/>
  <c r="F23"/>
  <c r="B23"/>
  <c r="F22"/>
  <c r="B22"/>
  <c r="F21"/>
  <c r="B21"/>
  <c r="F20"/>
  <c r="B20"/>
  <c r="F19"/>
  <c r="B19"/>
  <c r="F18"/>
  <c r="B18"/>
  <c r="F17"/>
  <c r="B17"/>
  <c r="F16"/>
  <c r="B16"/>
  <c r="F15"/>
  <c r="B15"/>
  <c r="F14"/>
  <c r="B14"/>
  <c r="F13"/>
  <c r="B13"/>
  <c r="F12"/>
  <c r="B12"/>
  <c r="F11"/>
  <c r="B11"/>
  <c r="F10"/>
  <c r="B10"/>
  <c r="F9"/>
  <c r="B9"/>
  <c r="F8"/>
  <c r="B8"/>
  <c r="F7"/>
  <c r="B7"/>
  <c r="F6"/>
  <c r="B6"/>
  <c r="F5"/>
  <c r="B5"/>
  <c r="F4"/>
  <c r="B4"/>
  <c r="F3"/>
  <c r="B3"/>
  <c r="F2"/>
  <c r="B2"/>
  <c r="S123" i="1" l="1"/>
  <c r="S112"/>
  <c r="S97"/>
  <c r="S93"/>
  <c r="S89"/>
  <c r="S85"/>
  <c r="S81"/>
  <c r="S77"/>
  <c r="S73"/>
  <c r="S69"/>
  <c r="S65"/>
  <c r="S61"/>
  <c r="S57"/>
  <c r="S53"/>
  <c r="S49"/>
  <c r="S45"/>
  <c r="S41"/>
  <c r="S37"/>
  <c r="S33"/>
  <c r="S29"/>
  <c r="S25"/>
  <c r="S21"/>
  <c r="S17"/>
  <c r="S13"/>
  <c r="S9"/>
  <c r="S122"/>
  <c r="S118"/>
  <c r="S110"/>
  <c r="S102"/>
  <c r="S119"/>
  <c r="S103"/>
  <c r="S99"/>
  <c r="S95"/>
  <c r="S91"/>
  <c r="S87"/>
  <c r="S83"/>
  <c r="S79"/>
  <c r="S75"/>
  <c r="S71"/>
  <c r="S67"/>
  <c r="S63"/>
  <c r="Q119"/>
  <c r="Q107"/>
  <c r="Q103"/>
  <c r="Q5"/>
  <c r="T5" s="1"/>
  <c r="U5" s="1"/>
  <c r="Q101"/>
  <c r="S124"/>
  <c r="S120"/>
  <c r="S104"/>
  <c r="S59"/>
  <c r="S55"/>
  <c r="S51"/>
  <c r="S47"/>
  <c r="S43"/>
  <c r="S39"/>
  <c r="S35"/>
  <c r="S31"/>
  <c r="S27"/>
  <c r="S23"/>
  <c r="S19"/>
  <c r="S15"/>
  <c r="S11"/>
  <c r="S7"/>
  <c r="S117"/>
  <c r="S115"/>
  <c r="S108"/>
  <c r="S106"/>
  <c r="S101"/>
  <c r="S121"/>
  <c r="S105"/>
  <c r="S113"/>
  <c r="S111"/>
  <c r="S116"/>
  <c r="S114"/>
  <c r="S109"/>
  <c r="S107"/>
  <c r="T86"/>
  <c r="U86" s="1"/>
  <c r="S5"/>
  <c r="S98"/>
  <c r="S94"/>
  <c r="S90"/>
  <c r="S86"/>
  <c r="S82"/>
  <c r="S78"/>
  <c r="S74"/>
  <c r="S70"/>
  <c r="S66"/>
  <c r="S62"/>
  <c r="S58"/>
  <c r="S54"/>
  <c r="S50"/>
  <c r="S46"/>
  <c r="S42"/>
  <c r="S38"/>
  <c r="S34"/>
  <c r="S30"/>
  <c r="S26"/>
  <c r="S22"/>
  <c r="S18"/>
  <c r="S14"/>
  <c r="S10"/>
  <c r="S6"/>
  <c r="S100"/>
  <c r="S96"/>
  <c r="S92"/>
  <c r="S88"/>
  <c r="S84"/>
  <c r="S80"/>
  <c r="S76"/>
  <c r="S72"/>
  <c r="S68"/>
  <c r="S64"/>
  <c r="S60"/>
  <c r="S56"/>
  <c r="S52"/>
  <c r="S48"/>
  <c r="S44"/>
  <c r="S40"/>
  <c r="S36"/>
  <c r="S32"/>
  <c r="S28"/>
  <c r="S24"/>
  <c r="S20"/>
  <c r="S16"/>
  <c r="S12"/>
  <c r="S8"/>
  <c r="T12" l="1"/>
  <c r="U12" s="1"/>
  <c r="T76"/>
  <c r="U76" s="1"/>
  <c r="T51"/>
  <c r="U51" s="1"/>
  <c r="T9"/>
  <c r="U9" s="1"/>
  <c r="T29"/>
  <c r="U29" s="1"/>
  <c r="T22"/>
  <c r="U22" s="1"/>
  <c r="T67"/>
  <c r="U67" s="1"/>
  <c r="T92"/>
  <c r="U92" s="1"/>
  <c r="T19"/>
  <c r="U19" s="1"/>
  <c r="T83"/>
  <c r="U83" s="1"/>
  <c r="T61"/>
  <c r="U61" s="1"/>
  <c r="T44"/>
  <c r="U44" s="1"/>
  <c r="T54"/>
  <c r="U54" s="1"/>
  <c r="T89"/>
  <c r="U89" s="1"/>
  <c r="T45"/>
  <c r="U45" s="1"/>
  <c r="T28"/>
  <c r="U28" s="1"/>
  <c r="T38"/>
  <c r="U38" s="1"/>
  <c r="T35"/>
  <c r="U35" s="1"/>
  <c r="T99"/>
  <c r="U99" s="1"/>
  <c r="T85"/>
  <c r="U85" s="1"/>
  <c r="T60"/>
  <c r="U60" s="1"/>
  <c r="T6"/>
  <c r="U6" s="1"/>
  <c r="T70"/>
  <c r="U70" s="1"/>
  <c r="T105"/>
  <c r="U105" s="1"/>
  <c r="T13"/>
  <c r="U13" s="1"/>
  <c r="T23"/>
  <c r="U23" s="1"/>
  <c r="T55"/>
  <c r="U55" s="1"/>
  <c r="T87"/>
  <c r="U87" s="1"/>
  <c r="T33"/>
  <c r="U33" s="1"/>
  <c r="T65"/>
  <c r="U65" s="1"/>
  <c r="T32"/>
  <c r="U32" s="1"/>
  <c r="T64"/>
  <c r="U64" s="1"/>
  <c r="T96"/>
  <c r="U96" s="1"/>
  <c r="T10"/>
  <c r="U10" s="1"/>
  <c r="T42"/>
  <c r="U42" s="1"/>
  <c r="T74"/>
  <c r="U74" s="1"/>
  <c r="T73"/>
  <c r="U73" s="1"/>
  <c r="T11"/>
  <c r="U11" s="1"/>
  <c r="T27"/>
  <c r="U27" s="1"/>
  <c r="T43"/>
  <c r="U43" s="1"/>
  <c r="T59"/>
  <c r="U59" s="1"/>
  <c r="T75"/>
  <c r="U75" s="1"/>
  <c r="T91"/>
  <c r="U91" s="1"/>
  <c r="T21"/>
  <c r="U21" s="1"/>
  <c r="T37"/>
  <c r="U37" s="1"/>
  <c r="T53"/>
  <c r="U53" s="1"/>
  <c r="T69"/>
  <c r="U69" s="1"/>
  <c r="T97"/>
  <c r="U97" s="1"/>
  <c r="T20"/>
  <c r="U20" s="1"/>
  <c r="T36"/>
  <c r="U36" s="1"/>
  <c r="T52"/>
  <c r="U52" s="1"/>
  <c r="T68"/>
  <c r="U68" s="1"/>
  <c r="T84"/>
  <c r="U84" s="1"/>
  <c r="T100"/>
  <c r="U100" s="1"/>
  <c r="T14"/>
  <c r="U14" s="1"/>
  <c r="T30"/>
  <c r="U30" s="1"/>
  <c r="T46"/>
  <c r="U46" s="1"/>
  <c r="T62"/>
  <c r="U62" s="1"/>
  <c r="T78"/>
  <c r="U78" s="1"/>
  <c r="T94"/>
  <c r="U94" s="1"/>
  <c r="T7"/>
  <c r="U7" s="1"/>
  <c r="T39"/>
  <c r="U39" s="1"/>
  <c r="T71"/>
  <c r="U71" s="1"/>
  <c r="T17"/>
  <c r="U17" s="1"/>
  <c r="T49"/>
  <c r="U49" s="1"/>
  <c r="T93"/>
  <c r="U93" s="1"/>
  <c r="T16"/>
  <c r="U16" s="1"/>
  <c r="T48"/>
  <c r="U48" s="1"/>
  <c r="T80"/>
  <c r="U80" s="1"/>
  <c r="T26"/>
  <c r="U26" s="1"/>
  <c r="T58"/>
  <c r="U58" s="1"/>
  <c r="T90"/>
  <c r="U90" s="1"/>
  <c r="T81"/>
  <c r="U81" s="1"/>
  <c r="T15"/>
  <c r="U15" s="1"/>
  <c r="T31"/>
  <c r="U31" s="1"/>
  <c r="T47"/>
  <c r="U47" s="1"/>
  <c r="T63"/>
  <c r="U63" s="1"/>
  <c r="T79"/>
  <c r="U79" s="1"/>
  <c r="T95"/>
  <c r="U95" s="1"/>
  <c r="T25"/>
  <c r="U25" s="1"/>
  <c r="T41"/>
  <c r="U41" s="1"/>
  <c r="T57"/>
  <c r="U57" s="1"/>
  <c r="T77"/>
  <c r="U77" s="1"/>
  <c r="T8"/>
  <c r="U8" s="1"/>
  <c r="T24"/>
  <c r="U24" s="1"/>
  <c r="T40"/>
  <c r="U40" s="1"/>
  <c r="T56"/>
  <c r="U56" s="1"/>
  <c r="T72"/>
  <c r="U72" s="1"/>
  <c r="T88"/>
  <c r="U88" s="1"/>
  <c r="T18"/>
  <c r="U18" s="1"/>
  <c r="T34"/>
  <c r="U34" s="1"/>
  <c r="T50"/>
  <c r="U50" s="1"/>
  <c r="T66"/>
  <c r="U66" s="1"/>
  <c r="T82"/>
  <c r="U82" s="1"/>
  <c r="T98"/>
  <c r="U98" s="1"/>
  <c r="T116"/>
  <c r="U116" s="1"/>
  <c r="T124"/>
  <c r="U124" s="1"/>
  <c r="T101"/>
  <c r="U101" s="1"/>
  <c r="T119"/>
  <c r="U119" s="1"/>
  <c r="T122"/>
  <c r="U122" s="1"/>
  <c r="T107"/>
  <c r="U107" s="1"/>
  <c r="T109"/>
  <c r="U109" s="1"/>
  <c r="T123"/>
  <c r="U123" s="1"/>
  <c r="T106"/>
  <c r="U106" s="1"/>
  <c r="T114"/>
  <c r="U114" s="1"/>
  <c r="T115"/>
  <c r="U115" s="1"/>
  <c r="T102"/>
  <c r="U102" s="1"/>
  <c r="T120"/>
  <c r="U120" s="1"/>
  <c r="T112"/>
  <c r="U112" s="1"/>
  <c r="T108"/>
  <c r="U108" s="1"/>
  <c r="T111"/>
  <c r="U111" s="1"/>
  <c r="T103"/>
  <c r="U103" s="1"/>
  <c r="T110"/>
  <c r="U110" s="1"/>
  <c r="T121"/>
  <c r="U121" s="1"/>
  <c r="T117"/>
  <c r="U117" s="1"/>
  <c r="T113"/>
  <c r="U113" s="1"/>
  <c r="T104"/>
  <c r="U104" s="1"/>
  <c r="T118"/>
  <c r="U118" s="1"/>
</calcChain>
</file>

<file path=xl/sharedStrings.xml><?xml version="1.0" encoding="utf-8"?>
<sst xmlns="http://schemas.openxmlformats.org/spreadsheetml/2006/main" count="2338" uniqueCount="205">
  <si>
    <t>závody</t>
  </si>
  <si>
    <t>startovalo</t>
  </si>
  <si>
    <t>bonif JBP</t>
  </si>
  <si>
    <t>Hlavní závod</t>
  </si>
  <si>
    <t>Dětský</t>
  </si>
  <si>
    <t>abs.poř</t>
  </si>
  <si>
    <t>start_č</t>
  </si>
  <si>
    <t>příjmení a jméno</t>
  </si>
  <si>
    <t>ročník</t>
  </si>
  <si>
    <t>klub</t>
  </si>
  <si>
    <t>čas</t>
  </si>
  <si>
    <t>m/ž</t>
  </si>
  <si>
    <t>kat_záv</t>
  </si>
  <si>
    <t>poř_kat_záv</t>
  </si>
  <si>
    <t>jbp m/ž</t>
  </si>
  <si>
    <t>jbp m/ž_poř</t>
  </si>
  <si>
    <t>jbp kat</t>
  </si>
  <si>
    <t>jbp kat_poř</t>
  </si>
  <si>
    <t>Habara Jaromír</t>
  </si>
  <si>
    <t>M</t>
  </si>
  <si>
    <t>1st</t>
  </si>
  <si>
    <t>Diviš Jiří</t>
  </si>
  <si>
    <t>Beňo Ladislav</t>
  </si>
  <si>
    <t>2nd</t>
  </si>
  <si>
    <t>Píšek Jaroslav</t>
  </si>
  <si>
    <t>18+</t>
  </si>
  <si>
    <t>Reitinger Petr</t>
  </si>
  <si>
    <t>Petrou Jan</t>
  </si>
  <si>
    <t>Jansa Jiří</t>
  </si>
  <si>
    <t>3rd</t>
  </si>
  <si>
    <t>Dubský Norbert</t>
  </si>
  <si>
    <t>Rodina Bohuslav</t>
  </si>
  <si>
    <t>Kalina Bohumil</t>
  </si>
  <si>
    <t>4th</t>
  </si>
  <si>
    <t>Šuranský Lubomír</t>
  </si>
  <si>
    <t>Ehrlich Pavel</t>
  </si>
  <si>
    <t>Souček Milan</t>
  </si>
  <si>
    <t>Führer Miroslav</t>
  </si>
  <si>
    <t>Olšjak Ladislav</t>
  </si>
  <si>
    <t>5th</t>
  </si>
  <si>
    <t>Jakubec Jiří</t>
  </si>
  <si>
    <t>Hrubý Martin</t>
  </si>
  <si>
    <t>Klimeš Petr</t>
  </si>
  <si>
    <t>6th</t>
  </si>
  <si>
    <t>Horníček Matyáš</t>
  </si>
  <si>
    <t>junior</t>
  </si>
  <si>
    <t>Kašpar Filip</t>
  </si>
  <si>
    <t>Hruška Luděk</t>
  </si>
  <si>
    <t>Šimek Miroslav</t>
  </si>
  <si>
    <t>7th</t>
  </si>
  <si>
    <t>Haňur Roman</t>
  </si>
  <si>
    <t>8th</t>
  </si>
  <si>
    <t>Malík Jakub</t>
  </si>
  <si>
    <t>Havel Aleš</t>
  </si>
  <si>
    <t>9th</t>
  </si>
  <si>
    <t>Menšík Josef</t>
  </si>
  <si>
    <t>Panbráč Luboš</t>
  </si>
  <si>
    <t>Círal František</t>
  </si>
  <si>
    <t>10th</t>
  </si>
  <si>
    <t>Pfauser Pavel</t>
  </si>
  <si>
    <t>Maršík Miloš</t>
  </si>
  <si>
    <t>11th</t>
  </si>
  <si>
    <t>Pillar Ladislav</t>
  </si>
  <si>
    <t>Rokos Ivan</t>
  </si>
  <si>
    <t>Novotný Jiří</t>
  </si>
  <si>
    <t>Paleček Vladimír</t>
  </si>
  <si>
    <t>12th</t>
  </si>
  <si>
    <t>Kubal Vlastimil</t>
  </si>
  <si>
    <t>Míšek Petr</t>
  </si>
  <si>
    <t>Kroupa Evžen</t>
  </si>
  <si>
    <t>13th</t>
  </si>
  <si>
    <t>Prášil Adam</t>
  </si>
  <si>
    <t>Nosál Petr</t>
  </si>
  <si>
    <t>Mach Jaroslav</t>
  </si>
  <si>
    <t>Vaškovský Václav</t>
  </si>
  <si>
    <t>Kozák Pavel</t>
  </si>
  <si>
    <t>14th</t>
  </si>
  <si>
    <t>Kiršner Michal</t>
  </si>
  <si>
    <t>Nosek Vladimír</t>
  </si>
  <si>
    <t>Habara Jan</t>
  </si>
  <si>
    <t>15th</t>
  </si>
  <si>
    <t>Macek Tomáš</t>
  </si>
  <si>
    <t>Švamberk Jan</t>
  </si>
  <si>
    <t>16th</t>
  </si>
  <si>
    <t>Richtr Zdeněk</t>
  </si>
  <si>
    <t>17th</t>
  </si>
  <si>
    <t>Burden Judd</t>
  </si>
  <si>
    <t>18th</t>
  </si>
  <si>
    <t>Trnka Jiří</t>
  </si>
  <si>
    <t>Šolc Ladislav</t>
  </si>
  <si>
    <t>Písařík Štěpán</t>
  </si>
  <si>
    <t>Průcha Jakub</t>
  </si>
  <si>
    <t>Brothánek Antonín</t>
  </si>
  <si>
    <t>19th</t>
  </si>
  <si>
    <t>Sebránek David</t>
  </si>
  <si>
    <t>Gazda Martin</t>
  </si>
  <si>
    <t>20th</t>
  </si>
  <si>
    <t>Vorel Jan</t>
  </si>
  <si>
    <t>Kuba Josef</t>
  </si>
  <si>
    <t>21st</t>
  </si>
  <si>
    <t>Stejskal Pavel</t>
  </si>
  <si>
    <t>22nd</t>
  </si>
  <si>
    <t>Bureš Miroslav</t>
  </si>
  <si>
    <t>Burian Petr</t>
  </si>
  <si>
    <t>Kohout Luděk</t>
  </si>
  <si>
    <t>23rd</t>
  </si>
  <si>
    <t>Kupsa Filip</t>
  </si>
  <si>
    <t>Dvořák Pavel</t>
  </si>
  <si>
    <t>Pech Filip</t>
  </si>
  <si>
    <t>Kopřiva Josef</t>
  </si>
  <si>
    <t>Imrich Tomáš</t>
  </si>
  <si>
    <t>Hlávka Jaroslav</t>
  </si>
  <si>
    <t>Vorel Michal</t>
  </si>
  <si>
    <t>Englund Terje</t>
  </si>
  <si>
    <t>Vybíral Tomáš</t>
  </si>
  <si>
    <t>Adámek Jiří</t>
  </si>
  <si>
    <t>Klose Jiří</t>
  </si>
  <si>
    <t>24th</t>
  </si>
  <si>
    <t>Chodura Vladimír</t>
  </si>
  <si>
    <t>25th</t>
  </si>
  <si>
    <t>Urban Martin</t>
  </si>
  <si>
    <t>26th</t>
  </si>
  <si>
    <t>Kulovaný Martin</t>
  </si>
  <si>
    <t>27th</t>
  </si>
  <si>
    <t>Valter Pavel</t>
  </si>
  <si>
    <t>Sýkora Miroslav</t>
  </si>
  <si>
    <t>Bohuslav Jiří</t>
  </si>
  <si>
    <t>28th</t>
  </si>
  <si>
    <t>Jochmann Miloslav</t>
  </si>
  <si>
    <t>Zábranský Pavel</t>
  </si>
  <si>
    <t>Boháč Karel</t>
  </si>
  <si>
    <t>65+</t>
  </si>
  <si>
    <t>Moravec Jan</t>
  </si>
  <si>
    <t>29th</t>
  </si>
  <si>
    <t>Hrbek Tomáš</t>
  </si>
  <si>
    <t>30th</t>
  </si>
  <si>
    <t>Vaněra Josef</t>
  </si>
  <si>
    <t>Turek Vojtěch</t>
  </si>
  <si>
    <t>Wahla Ivan</t>
  </si>
  <si>
    <t>Vařil Tomáš</t>
  </si>
  <si>
    <t>Pelech Zdeněk</t>
  </si>
  <si>
    <t>Dvořák Petr</t>
  </si>
  <si>
    <t>Trhlík Jiří</t>
  </si>
  <si>
    <t>Blažek Bohuslav</t>
  </si>
  <si>
    <t>Havel Jiří</t>
  </si>
  <si>
    <t>Hamberger Jiří</t>
  </si>
  <si>
    <t>Krejčí Michal</t>
  </si>
  <si>
    <t>31st</t>
  </si>
  <si>
    <t>Prokeš Jiří</t>
  </si>
  <si>
    <t>32nd</t>
  </si>
  <si>
    <t>IDENT</t>
  </si>
  <si>
    <t>rok</t>
  </si>
  <si>
    <t>závod</t>
  </si>
  <si>
    <t>věk</t>
  </si>
  <si>
    <t>kat</t>
  </si>
  <si>
    <t>km</t>
  </si>
  <si>
    <t>kat_jbp</t>
  </si>
  <si>
    <t>hlavní závod</t>
  </si>
  <si>
    <t>Z</t>
  </si>
  <si>
    <t>A</t>
  </si>
  <si>
    <t>B</t>
  </si>
  <si>
    <t>C</t>
  </si>
  <si>
    <t>D</t>
  </si>
  <si>
    <t>E</t>
  </si>
  <si>
    <t>Jun</t>
  </si>
  <si>
    <t>pořadí</t>
  </si>
  <si>
    <t>b_abs_zákl</t>
  </si>
  <si>
    <t>b_abs_final</t>
  </si>
  <si>
    <t>b_kat_zákl</t>
  </si>
  <si>
    <t>b_kat_fin</t>
  </si>
  <si>
    <t>Loskotová Gabriela</t>
  </si>
  <si>
    <t>Augstenová Petra</t>
  </si>
  <si>
    <t>Turoňová Magdalena</t>
  </si>
  <si>
    <t>Machová Lenka</t>
  </si>
  <si>
    <t>Tomášová Gabriela</t>
  </si>
  <si>
    <t>Pfauserová Šárka</t>
  </si>
  <si>
    <t>Valdová Marie</t>
  </si>
  <si>
    <t>Kupsová Eva</t>
  </si>
  <si>
    <t>Menšíková Lenka</t>
  </si>
  <si>
    <t>Křivánková Bohumila</t>
  </si>
  <si>
    <t>Vesecká Gabriela</t>
  </si>
  <si>
    <t>Vorlová Dana</t>
  </si>
  <si>
    <t>Adámková Dana</t>
  </si>
  <si>
    <t>Mašátová Jitka</t>
  </si>
  <si>
    <t>Jansová Naďa</t>
  </si>
  <si>
    <t>Benedová Zdeňka</t>
  </si>
  <si>
    <t>Burešová Jana</t>
  </si>
  <si>
    <t>Jančí Kamila</t>
  </si>
  <si>
    <t>Bumbová Martina</t>
  </si>
  <si>
    <t>Tichá Libuše</t>
  </si>
  <si>
    <t>Hambergerová Veronika</t>
  </si>
  <si>
    <t>Bumbová Barbora</t>
  </si>
  <si>
    <t>Němcová Šárka</t>
  </si>
  <si>
    <t>Plšová Zuzana</t>
  </si>
  <si>
    <t>w</t>
  </si>
  <si>
    <t>m</t>
  </si>
  <si>
    <t>pořadí muži / ženy</t>
  </si>
  <si>
    <t>body muži/ženy</t>
  </si>
  <si>
    <t>pořadí kategorie</t>
  </si>
  <si>
    <t>body kategorie</t>
  </si>
  <si>
    <t>jbp bod_kat</t>
  </si>
  <si>
    <t>POŘADÍ A BODY DO JBP</t>
  </si>
  <si>
    <t>VÝSLEDKOVÁ LISTINA OD POŘADATELE ZÁVODU</t>
  </si>
  <si>
    <t>ZÁKLADNÍ INFO</t>
  </si>
  <si>
    <t>jbp m/ž bod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</si>
</sst>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&quot;.&quot;"/>
  </numFmts>
  <fonts count="14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ck">
        <color theme="0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Border="1"/>
    <xf numFmtId="0" fontId="6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21" fontId="2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2" fillId="0" borderId="1" xfId="0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8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165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21" fontId="2" fillId="3" borderId="0" xfId="0" applyNumberFormat="1" applyFont="1" applyFill="1" applyBorder="1"/>
    <xf numFmtId="0" fontId="13" fillId="3" borderId="0" xfId="0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65" fontId="8" fillId="3" borderId="7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/>
    <xf numFmtId="21" fontId="2" fillId="4" borderId="0" xfId="0" applyNumberFormat="1" applyFont="1" applyFill="1" applyBorder="1"/>
    <xf numFmtId="0" fontId="13" fillId="4" borderId="0" xfId="0" applyFon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165" fontId="8" fillId="4" borderId="7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</cellXfs>
  <cellStyles count="1">
    <cellStyle name="normální" xfId="0" builtinId="0"/>
  </cellStyles>
  <dxfs count="41">
    <dxf>
      <fill>
        <patternFill patternType="none">
          <bgColor auto="1"/>
        </patternFill>
      </fill>
    </dxf>
    <dxf>
      <numFmt numFmtId="164" formatCode="#,##0.000"/>
      <fill>
        <patternFill patternType="none">
          <bgColor auto="1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65" formatCode="0&quot;.&quot;"/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Calibri"/>
        <scheme val="minor"/>
      </font>
      <alignment horizontal="center" vertical="bottom" textRotation="0" wrapText="0" indent="0" relativeIndent="255" justifyLastLine="0" shrinkToFit="0" readingOrder="0"/>
      <border outline="0">
        <left/>
        <right style="thick">
          <color theme="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Calibri"/>
        <scheme val="minor"/>
      </font>
      <numFmt numFmtId="165" formatCode="0&quot;.&quot;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6" formatCode="h:mm:ss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0&quot;.&quot;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thin">
          <color theme="0"/>
        </right>
        <top/>
        <bottom style="thin">
          <color theme="0"/>
        </bottom>
      </border>
      <protection locked="0" hidden="0"/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bottom style="thin">
          <color theme="1"/>
        </bottom>
      </border>
    </dxf>
    <dxf>
      <fill>
        <patternFill>
          <bgColor theme="0"/>
        </patternFill>
      </fill>
    </dxf>
  </dxfs>
  <tableStyles count="1" defaultTableStyle="TableStyleMedium2" defaultPivotStyle="PivotStyleLight16">
    <tableStyle name="Grey 01" pivot="0" count="7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ulka3" displayName="Tabulka3" ref="B4:D6" totalsRowShown="0" headerRowDxfId="33" dataDxfId="32">
  <tableColumns count="3">
    <tableColumn id="1" name="závody" dataDxfId="31"/>
    <tableColumn id="2" name="startovalo" dataDxfId="30">
      <calculatedColumnFormula>COUNTIFS(P:P,"M")+COUNTIFS(P:P,"Z")</calculatedColumnFormula>
    </tableColumn>
    <tableColumn id="3" name="bonif JBP" dataDxfId="29"/>
  </tableColumns>
  <tableStyleInfo name="Grey 01" showFirstColumn="0" showLastColumn="0" showRowStripes="1" showColumnStripes="0"/>
</table>
</file>

<file path=xl/tables/table2.xml><?xml version="1.0" encoding="utf-8"?>
<table xmlns="http://schemas.openxmlformats.org/spreadsheetml/2006/main" id="4" name="Tabulka4" displayName="Tabulka4" ref="F4:U124" totalsRowShown="0" headerRowDxfId="28" dataDxfId="27">
  <autoFilter ref="F4:U124">
    <filterColumn colId="10">
      <filters>
        <filter val="Z"/>
      </filters>
    </filterColumn>
    <filterColumn colId="11">
      <filters>
        <filter val="B"/>
      </filters>
    </filterColumn>
  </autoFilter>
  <tableColumns count="16">
    <tableColumn id="1" name="abs.poř" dataDxfId="26"/>
    <tableColumn id="2" name="start_č" dataDxfId="25"/>
    <tableColumn id="3" name="příjmení a jméno" dataDxfId="24"/>
    <tableColumn id="4" name="ročník" dataDxfId="23"/>
    <tableColumn id="5" name="klub" dataDxfId="22"/>
    <tableColumn id="6" name="čas" dataDxfId="21"/>
    <tableColumn id="7" name="m/ž" dataDxfId="20"/>
    <tableColumn id="8" name="kat_záv" dataDxfId="19"/>
    <tableColumn id="9" name="poř_kat_záv" dataDxfId="18"/>
    <tableColumn id="10" name="věk" dataDxfId="17">
      <calculatedColumnFormula>2014-I5</calculatedColumnFormula>
    </tableColumn>
    <tableColumn id="11" name="jbp m/ž" dataDxfId="16"/>
    <tableColumn id="12" name="jbp kat" dataDxfId="15">
      <calculatedColumnFormula>VLOOKUP(CONCATENATE("2014::hlavní závod::",P5,"::",O5),záv_kat!B:J,9)</calculatedColumnFormula>
    </tableColumn>
    <tableColumn id="13" name="jbp m/ž_poř" dataDxfId="14">
      <calculatedColumnFormula>COUNTIFS(P$5:P5,P5)</calculatedColumnFormula>
    </tableColumn>
    <tableColumn id="14" name="jbp m/ž bod" dataDxfId="13">
      <calculatedColumnFormula>SUMIF(body!A:A,'VÝSLEDKY a BODY'!R5,body!C:C)</calculatedColumnFormula>
    </tableColumn>
    <tableColumn id="15" name="jbp kat_poř" dataDxfId="12">
      <calculatedColumnFormula>COUNTIFS(P$5:P5,P5,$Q$5:Q5,Q5)</calculatedColumnFormula>
    </tableColumn>
    <tableColumn id="16" name="jbp bod_kat" dataDxfId="11">
      <calculatedColumnFormula>SUMIF(body!A:A,'VÝSLEDKY a BODY'!T5,body!E:E)</calculatedColumnFormula>
    </tableColumn>
  </tableColumns>
  <tableStyleInfo name="Grey 01" showFirstColumn="0" showLastColumn="0" showRowStripes="1" showColumnStripes="0"/>
</table>
</file>

<file path=xl/tables/table3.xml><?xml version="1.0" encoding="utf-8"?>
<table xmlns="http://schemas.openxmlformats.org/spreadsheetml/2006/main" id="2" name="kategorie" displayName="kategorie" ref="B1:J113" totalsRowShown="0" headerRowDxfId="10" dataDxfId="9">
  <autoFilter ref="B1:J113"/>
  <tableColumns count="9">
    <tableColumn id="4" name="IDENT" dataDxfId="8">
      <calculatedColumnFormula>CONCATENATE(kategorie[[#This Row],[rok]],"::",kategorie[[#This Row],[závod]],"::",kategorie[[#This Row],[m/ž]],"::",kategorie[[#This Row],[věk]])</calculatedColumnFormula>
    </tableColumn>
    <tableColumn id="2" name="rok" dataDxfId="7"/>
    <tableColumn id="8" name="závod" dataDxfId="6"/>
    <tableColumn id="6" name="m/ž" dataDxfId="5"/>
    <tableColumn id="3" name="ročník" dataDxfId="4">
      <calculatedColumnFormula>kategorie[[#This Row],[rok]]-kategorie[[#This Row],[věk]]</calculatedColumnFormula>
    </tableColumn>
    <tableColumn id="7" name="věk" dataDxfId="3"/>
    <tableColumn id="5" name="kat" dataDxfId="2"/>
    <tableColumn id="1" name="km" dataDxfId="1"/>
    <tableColumn id="9" name="kat_jbp" dataDxfId="0"/>
  </tableColumns>
  <tableStyleInfo name="Grey 01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69"/>
  <sheetViews>
    <sheetView showGridLines="0" tabSelected="1" workbookViewId="0">
      <selection activeCell="S13" sqref="S13"/>
    </sheetView>
  </sheetViews>
  <sheetFormatPr defaultRowHeight="15"/>
  <cols>
    <col min="1" max="1" width="6.7109375" bestFit="1" customWidth="1"/>
    <col min="2" max="2" width="16.42578125" customWidth="1"/>
    <col min="3" max="3" width="5.7109375" bestFit="1" customWidth="1"/>
    <col min="4" max="4" width="6.85546875" bestFit="1" customWidth="1"/>
    <col min="5" max="5" width="4.140625" bestFit="1" customWidth="1"/>
    <col min="6" max="6" width="6.140625" customWidth="1"/>
    <col min="7" max="7" width="7.28515625" customWidth="1"/>
    <col min="8" max="8" width="3.7109375" bestFit="1" customWidth="1"/>
    <col min="9" max="9" width="6.140625" customWidth="1"/>
    <col min="10" max="10" width="6.28515625" bestFit="1" customWidth="1"/>
    <col min="11" max="11" width="7.7109375" customWidth="1"/>
    <col min="12" max="12" width="8" customWidth="1"/>
  </cols>
  <sheetData>
    <row r="2" spans="1:12">
      <c r="A2" s="35" t="s">
        <v>5</v>
      </c>
      <c r="B2" s="36" t="s">
        <v>7</v>
      </c>
      <c r="C2" s="35" t="s">
        <v>8</v>
      </c>
      <c r="D2" s="35" t="s">
        <v>10</v>
      </c>
      <c r="E2" s="35" t="s">
        <v>11</v>
      </c>
      <c r="F2" s="35" t="s">
        <v>12</v>
      </c>
      <c r="G2" s="35" t="s">
        <v>13</v>
      </c>
      <c r="H2" s="35" t="s">
        <v>153</v>
      </c>
      <c r="I2" s="36" t="s">
        <v>14</v>
      </c>
      <c r="J2" s="37" t="s">
        <v>16</v>
      </c>
      <c r="K2" s="38" t="s">
        <v>15</v>
      </c>
      <c r="L2" s="35" t="s">
        <v>204</v>
      </c>
    </row>
    <row r="3" spans="1:12">
      <c r="A3" s="39">
        <v>1</v>
      </c>
      <c r="B3" s="41" t="s">
        <v>18</v>
      </c>
      <c r="C3" s="40">
        <v>1974</v>
      </c>
      <c r="D3" s="42">
        <v>3.096064814814815E-2</v>
      </c>
      <c r="E3" s="40" t="s">
        <v>195</v>
      </c>
      <c r="F3" s="40">
        <v>40</v>
      </c>
      <c r="G3" s="40" t="s">
        <v>20</v>
      </c>
      <c r="H3" s="43">
        <v>40</v>
      </c>
      <c r="I3" s="43" t="s">
        <v>19</v>
      </c>
      <c r="J3" s="43" t="s">
        <v>160</v>
      </c>
      <c r="K3" s="44">
        <v>1</v>
      </c>
      <c r="L3" s="45">
        <v>102</v>
      </c>
    </row>
    <row r="4" spans="1:12">
      <c r="A4" s="48">
        <v>2</v>
      </c>
      <c r="B4" s="50" t="s">
        <v>21</v>
      </c>
      <c r="C4" s="49">
        <v>1975</v>
      </c>
      <c r="D4" s="51">
        <v>3.1226851851851853E-2</v>
      </c>
      <c r="E4" s="49" t="s">
        <v>195</v>
      </c>
      <c r="F4" s="49">
        <v>30</v>
      </c>
      <c r="G4" s="49" t="s">
        <v>20</v>
      </c>
      <c r="H4" s="52">
        <v>39</v>
      </c>
      <c r="I4" s="52" t="s">
        <v>19</v>
      </c>
      <c r="J4" s="52" t="s">
        <v>159</v>
      </c>
      <c r="K4" s="53">
        <v>2</v>
      </c>
      <c r="L4" s="54">
        <v>99</v>
      </c>
    </row>
    <row r="5" spans="1:12">
      <c r="A5" s="39">
        <v>3</v>
      </c>
      <c r="B5" s="41" t="s">
        <v>22</v>
      </c>
      <c r="C5" s="40">
        <v>1976</v>
      </c>
      <c r="D5" s="42">
        <v>3.1319444444444448E-2</v>
      </c>
      <c r="E5" s="40" t="s">
        <v>195</v>
      </c>
      <c r="F5" s="40">
        <v>30</v>
      </c>
      <c r="G5" s="40" t="s">
        <v>23</v>
      </c>
      <c r="H5" s="43">
        <v>38</v>
      </c>
      <c r="I5" s="43" t="s">
        <v>19</v>
      </c>
      <c r="J5" s="43" t="s">
        <v>159</v>
      </c>
      <c r="K5" s="44">
        <v>3</v>
      </c>
      <c r="L5" s="45">
        <v>97</v>
      </c>
    </row>
    <row r="6" spans="1:12">
      <c r="A6" s="48">
        <v>4</v>
      </c>
      <c r="B6" s="50" t="s">
        <v>24</v>
      </c>
      <c r="C6" s="49">
        <v>1990</v>
      </c>
      <c r="D6" s="51">
        <v>3.1608796296296295E-2</v>
      </c>
      <c r="E6" s="49" t="s">
        <v>195</v>
      </c>
      <c r="F6" s="49" t="s">
        <v>25</v>
      </c>
      <c r="G6" s="49" t="s">
        <v>20</v>
      </c>
      <c r="H6" s="52">
        <v>24</v>
      </c>
      <c r="I6" s="52" t="s">
        <v>19</v>
      </c>
      <c r="J6" s="52" t="s">
        <v>159</v>
      </c>
      <c r="K6" s="53">
        <v>4</v>
      </c>
      <c r="L6" s="54">
        <v>96</v>
      </c>
    </row>
    <row r="7" spans="1:12">
      <c r="A7" s="39">
        <v>5</v>
      </c>
      <c r="B7" s="41" t="s">
        <v>26</v>
      </c>
      <c r="C7" s="40">
        <v>1964</v>
      </c>
      <c r="D7" s="42">
        <v>3.1967592592592589E-2</v>
      </c>
      <c r="E7" s="40" t="s">
        <v>195</v>
      </c>
      <c r="F7" s="40">
        <v>50</v>
      </c>
      <c r="G7" s="40" t="s">
        <v>20</v>
      </c>
      <c r="H7" s="43">
        <v>50</v>
      </c>
      <c r="I7" s="43" t="s">
        <v>19</v>
      </c>
      <c r="J7" s="43" t="s">
        <v>161</v>
      </c>
      <c r="K7" s="44">
        <v>5</v>
      </c>
      <c r="L7" s="45">
        <v>95</v>
      </c>
    </row>
    <row r="8" spans="1:12">
      <c r="A8" s="48">
        <v>6</v>
      </c>
      <c r="B8" s="50" t="s">
        <v>27</v>
      </c>
      <c r="C8" s="49">
        <v>1964</v>
      </c>
      <c r="D8" s="51">
        <v>3.2094907407407412E-2</v>
      </c>
      <c r="E8" s="49" t="s">
        <v>195</v>
      </c>
      <c r="F8" s="49">
        <v>40</v>
      </c>
      <c r="G8" s="49" t="s">
        <v>23</v>
      </c>
      <c r="H8" s="52">
        <v>50</v>
      </c>
      <c r="I8" s="52" t="s">
        <v>19</v>
      </c>
      <c r="J8" s="52" t="s">
        <v>161</v>
      </c>
      <c r="K8" s="53">
        <v>6</v>
      </c>
      <c r="L8" s="54">
        <v>94</v>
      </c>
    </row>
    <row r="9" spans="1:12">
      <c r="A9" s="39">
        <v>7</v>
      </c>
      <c r="B9" s="41" t="s">
        <v>28</v>
      </c>
      <c r="C9" s="40">
        <v>1966</v>
      </c>
      <c r="D9" s="42">
        <v>3.2407407407407406E-2</v>
      </c>
      <c r="E9" s="40" t="s">
        <v>195</v>
      </c>
      <c r="F9" s="40">
        <v>40</v>
      </c>
      <c r="G9" s="40" t="s">
        <v>29</v>
      </c>
      <c r="H9" s="43">
        <v>48</v>
      </c>
      <c r="I9" s="43" t="s">
        <v>19</v>
      </c>
      <c r="J9" s="43" t="s">
        <v>160</v>
      </c>
      <c r="K9" s="44">
        <v>7</v>
      </c>
      <c r="L9" s="45">
        <v>93</v>
      </c>
    </row>
    <row r="10" spans="1:12">
      <c r="A10" s="48">
        <v>8</v>
      </c>
      <c r="B10" s="50" t="s">
        <v>30</v>
      </c>
      <c r="C10" s="49">
        <v>1979</v>
      </c>
      <c r="D10" s="51">
        <v>3.2881944444444443E-2</v>
      </c>
      <c r="E10" s="49" t="s">
        <v>195</v>
      </c>
      <c r="F10" s="49">
        <v>30</v>
      </c>
      <c r="G10" s="49" t="s">
        <v>29</v>
      </c>
      <c r="H10" s="52">
        <v>35</v>
      </c>
      <c r="I10" s="52" t="s">
        <v>19</v>
      </c>
      <c r="J10" s="52" t="s">
        <v>159</v>
      </c>
      <c r="K10" s="53">
        <v>8</v>
      </c>
      <c r="L10" s="54">
        <v>92</v>
      </c>
    </row>
    <row r="11" spans="1:12">
      <c r="A11" s="39">
        <v>9</v>
      </c>
      <c r="B11" s="41" t="s">
        <v>31</v>
      </c>
      <c r="C11" s="40">
        <v>1959</v>
      </c>
      <c r="D11" s="42">
        <v>3.3009259259259259E-2</v>
      </c>
      <c r="E11" s="40" t="s">
        <v>195</v>
      </c>
      <c r="F11" s="40">
        <v>50</v>
      </c>
      <c r="G11" s="40" t="s">
        <v>23</v>
      </c>
      <c r="H11" s="43">
        <v>55</v>
      </c>
      <c r="I11" s="43" t="s">
        <v>19</v>
      </c>
      <c r="J11" s="43" t="s">
        <v>161</v>
      </c>
      <c r="K11" s="44">
        <v>9</v>
      </c>
      <c r="L11" s="45">
        <v>91</v>
      </c>
    </row>
    <row r="12" spans="1:12">
      <c r="A12" s="48">
        <v>10</v>
      </c>
      <c r="B12" s="50" t="s">
        <v>32</v>
      </c>
      <c r="C12" s="49">
        <v>1976</v>
      </c>
      <c r="D12" s="51">
        <v>3.3483796296296296E-2</v>
      </c>
      <c r="E12" s="49" t="s">
        <v>195</v>
      </c>
      <c r="F12" s="49">
        <v>30</v>
      </c>
      <c r="G12" s="49" t="s">
        <v>33</v>
      </c>
      <c r="H12" s="52">
        <v>38</v>
      </c>
      <c r="I12" s="52" t="s">
        <v>19</v>
      </c>
      <c r="J12" s="52" t="s">
        <v>159</v>
      </c>
      <c r="K12" s="53">
        <v>10</v>
      </c>
      <c r="L12" s="54">
        <v>90</v>
      </c>
    </row>
    <row r="13" spans="1:12">
      <c r="A13" s="39">
        <v>11</v>
      </c>
      <c r="B13" s="41" t="s">
        <v>34</v>
      </c>
      <c r="C13" s="40">
        <v>1958</v>
      </c>
      <c r="D13" s="42">
        <v>3.3773148148148149E-2</v>
      </c>
      <c r="E13" s="40" t="s">
        <v>195</v>
      </c>
      <c r="F13" s="40">
        <v>50</v>
      </c>
      <c r="G13" s="40" t="s">
        <v>29</v>
      </c>
      <c r="H13" s="43">
        <v>56</v>
      </c>
      <c r="I13" s="43" t="s">
        <v>19</v>
      </c>
      <c r="J13" s="43" t="s">
        <v>161</v>
      </c>
      <c r="K13" s="44">
        <v>11</v>
      </c>
      <c r="L13" s="45">
        <v>89</v>
      </c>
    </row>
    <row r="14" spans="1:12">
      <c r="A14" s="48">
        <v>12</v>
      </c>
      <c r="B14" s="50" t="s">
        <v>35</v>
      </c>
      <c r="C14" s="49">
        <v>1969</v>
      </c>
      <c r="D14" s="51">
        <v>3.3969907407407407E-2</v>
      </c>
      <c r="E14" s="49" t="s">
        <v>195</v>
      </c>
      <c r="F14" s="49">
        <v>40</v>
      </c>
      <c r="G14" s="49" t="s">
        <v>33</v>
      </c>
      <c r="H14" s="52">
        <v>45</v>
      </c>
      <c r="I14" s="52" t="s">
        <v>19</v>
      </c>
      <c r="J14" s="52" t="s">
        <v>160</v>
      </c>
      <c r="K14" s="53">
        <v>12</v>
      </c>
      <c r="L14" s="54">
        <v>88</v>
      </c>
    </row>
    <row r="15" spans="1:12">
      <c r="A15" s="39">
        <v>13</v>
      </c>
      <c r="B15" s="41" t="s">
        <v>36</v>
      </c>
      <c r="C15" s="40">
        <v>1953</v>
      </c>
      <c r="D15" s="42">
        <v>3.4143518518518517E-2</v>
      </c>
      <c r="E15" s="40" t="s">
        <v>195</v>
      </c>
      <c r="F15" s="40">
        <v>60</v>
      </c>
      <c r="G15" s="40" t="s">
        <v>20</v>
      </c>
      <c r="H15" s="43">
        <v>61</v>
      </c>
      <c r="I15" s="43" t="s">
        <v>19</v>
      </c>
      <c r="J15" s="43" t="s">
        <v>162</v>
      </c>
      <c r="K15" s="44">
        <v>13</v>
      </c>
      <c r="L15" s="45">
        <v>87</v>
      </c>
    </row>
    <row r="16" spans="1:12">
      <c r="A16" s="48">
        <v>14</v>
      </c>
      <c r="B16" s="50" t="s">
        <v>37</v>
      </c>
      <c r="C16" s="49">
        <v>1964</v>
      </c>
      <c r="D16" s="51">
        <v>3.4479166666666665E-2</v>
      </c>
      <c r="E16" s="49" t="s">
        <v>195</v>
      </c>
      <c r="F16" s="49">
        <v>50</v>
      </c>
      <c r="G16" s="49" t="s">
        <v>33</v>
      </c>
      <c r="H16" s="52">
        <v>50</v>
      </c>
      <c r="I16" s="52" t="s">
        <v>19</v>
      </c>
      <c r="J16" s="52" t="s">
        <v>161</v>
      </c>
      <c r="K16" s="53">
        <v>14</v>
      </c>
      <c r="L16" s="54">
        <v>86</v>
      </c>
    </row>
    <row r="17" spans="1:12">
      <c r="A17" s="39">
        <v>15</v>
      </c>
      <c r="B17" s="41" t="s">
        <v>38</v>
      </c>
      <c r="C17" s="40">
        <v>1959</v>
      </c>
      <c r="D17" s="42">
        <v>3.4629629629629628E-2</v>
      </c>
      <c r="E17" s="40" t="s">
        <v>195</v>
      </c>
      <c r="F17" s="40">
        <v>50</v>
      </c>
      <c r="G17" s="40" t="s">
        <v>39</v>
      </c>
      <c r="H17" s="43">
        <v>55</v>
      </c>
      <c r="I17" s="43" t="s">
        <v>19</v>
      </c>
      <c r="J17" s="43" t="s">
        <v>161</v>
      </c>
      <c r="K17" s="44">
        <v>15</v>
      </c>
      <c r="L17" s="45">
        <v>85</v>
      </c>
    </row>
    <row r="18" spans="1:12">
      <c r="A18" s="48">
        <v>16</v>
      </c>
      <c r="B18" s="50" t="s">
        <v>40</v>
      </c>
      <c r="C18" s="49">
        <v>1983</v>
      </c>
      <c r="D18" s="51">
        <v>3.471064814814815E-2</v>
      </c>
      <c r="E18" s="49" t="s">
        <v>195</v>
      </c>
      <c r="F18" s="49">
        <v>30</v>
      </c>
      <c r="G18" s="49" t="s">
        <v>39</v>
      </c>
      <c r="H18" s="52">
        <v>31</v>
      </c>
      <c r="I18" s="52" t="s">
        <v>19</v>
      </c>
      <c r="J18" s="52" t="s">
        <v>159</v>
      </c>
      <c r="K18" s="53">
        <v>16</v>
      </c>
      <c r="L18" s="54">
        <v>84</v>
      </c>
    </row>
    <row r="19" spans="1:12">
      <c r="A19" s="39">
        <v>17</v>
      </c>
      <c r="B19" s="41" t="s">
        <v>41</v>
      </c>
      <c r="C19" s="40">
        <v>1973</v>
      </c>
      <c r="D19" s="42">
        <v>3.4722222222222224E-2</v>
      </c>
      <c r="E19" s="40" t="s">
        <v>195</v>
      </c>
      <c r="F19" s="40">
        <v>40</v>
      </c>
      <c r="G19" s="40" t="s">
        <v>39</v>
      </c>
      <c r="H19" s="43">
        <v>41</v>
      </c>
      <c r="I19" s="43" t="s">
        <v>19</v>
      </c>
      <c r="J19" s="43" t="s">
        <v>160</v>
      </c>
      <c r="K19" s="44">
        <v>17</v>
      </c>
      <c r="L19" s="45">
        <v>83</v>
      </c>
    </row>
    <row r="20" spans="1:12">
      <c r="A20" s="48">
        <v>18</v>
      </c>
      <c r="B20" s="50" t="s">
        <v>42</v>
      </c>
      <c r="C20" s="49">
        <v>1980</v>
      </c>
      <c r="D20" s="51">
        <v>3.4745370370370371E-2</v>
      </c>
      <c r="E20" s="49" t="s">
        <v>195</v>
      </c>
      <c r="F20" s="49">
        <v>30</v>
      </c>
      <c r="G20" s="49" t="s">
        <v>43</v>
      </c>
      <c r="H20" s="52">
        <v>34</v>
      </c>
      <c r="I20" s="52" t="s">
        <v>19</v>
      </c>
      <c r="J20" s="52" t="s">
        <v>159</v>
      </c>
      <c r="K20" s="53">
        <v>18</v>
      </c>
      <c r="L20" s="54">
        <v>82</v>
      </c>
    </row>
    <row r="21" spans="1:12">
      <c r="A21" s="39">
        <v>19</v>
      </c>
      <c r="B21" s="41" t="s">
        <v>44</v>
      </c>
      <c r="C21" s="40">
        <v>1999</v>
      </c>
      <c r="D21" s="42">
        <v>3.4953703703703702E-2</v>
      </c>
      <c r="E21" s="40" t="s">
        <v>195</v>
      </c>
      <c r="F21" s="40" t="s">
        <v>45</v>
      </c>
      <c r="G21" s="40" t="s">
        <v>20</v>
      </c>
      <c r="H21" s="43">
        <v>15</v>
      </c>
      <c r="I21" s="43" t="s">
        <v>19</v>
      </c>
      <c r="J21" s="43" t="s">
        <v>164</v>
      </c>
      <c r="K21" s="44">
        <v>19</v>
      </c>
      <c r="L21" s="45">
        <v>81</v>
      </c>
    </row>
    <row r="22" spans="1:12">
      <c r="A22" s="48">
        <v>20</v>
      </c>
      <c r="B22" s="50" t="s">
        <v>46</v>
      </c>
      <c r="C22" s="49">
        <v>1998</v>
      </c>
      <c r="D22" s="51">
        <v>3.4965277777777783E-2</v>
      </c>
      <c r="E22" s="49" t="s">
        <v>195</v>
      </c>
      <c r="F22" s="49" t="s">
        <v>45</v>
      </c>
      <c r="G22" s="49" t="s">
        <v>23</v>
      </c>
      <c r="H22" s="52">
        <v>16</v>
      </c>
      <c r="I22" s="52" t="s">
        <v>19</v>
      </c>
      <c r="J22" s="52" t="s">
        <v>164</v>
      </c>
      <c r="K22" s="53">
        <v>20</v>
      </c>
      <c r="L22" s="54">
        <v>80</v>
      </c>
    </row>
    <row r="23" spans="1:12">
      <c r="A23" s="39">
        <v>21</v>
      </c>
      <c r="B23" s="41" t="s">
        <v>47</v>
      </c>
      <c r="C23" s="40">
        <v>1973</v>
      </c>
      <c r="D23" s="42">
        <v>3.5115740740740746E-2</v>
      </c>
      <c r="E23" s="40" t="s">
        <v>195</v>
      </c>
      <c r="F23" s="40">
        <v>40</v>
      </c>
      <c r="G23" s="40" t="s">
        <v>43</v>
      </c>
      <c r="H23" s="43">
        <v>41</v>
      </c>
      <c r="I23" s="43" t="s">
        <v>19</v>
      </c>
      <c r="J23" s="43" t="s">
        <v>160</v>
      </c>
      <c r="K23" s="44">
        <v>21</v>
      </c>
      <c r="L23" s="45">
        <v>79</v>
      </c>
    </row>
    <row r="24" spans="1:12">
      <c r="A24" s="48">
        <v>22</v>
      </c>
      <c r="B24" s="50" t="s">
        <v>48</v>
      </c>
      <c r="C24" s="49">
        <v>1966</v>
      </c>
      <c r="D24" s="51">
        <v>3.5289351851851856E-2</v>
      </c>
      <c r="E24" s="49" t="s">
        <v>195</v>
      </c>
      <c r="F24" s="49">
        <v>40</v>
      </c>
      <c r="G24" s="49" t="s">
        <v>49</v>
      </c>
      <c r="H24" s="52">
        <v>48</v>
      </c>
      <c r="I24" s="52" t="s">
        <v>19</v>
      </c>
      <c r="J24" s="52" t="s">
        <v>160</v>
      </c>
      <c r="K24" s="53">
        <v>22</v>
      </c>
      <c r="L24" s="54">
        <v>78</v>
      </c>
    </row>
    <row r="25" spans="1:12">
      <c r="A25" s="39">
        <v>23</v>
      </c>
      <c r="B25" s="41" t="s">
        <v>50</v>
      </c>
      <c r="C25" s="40">
        <v>1969</v>
      </c>
      <c r="D25" s="42">
        <v>3.5497685185185188E-2</v>
      </c>
      <c r="E25" s="40" t="s">
        <v>195</v>
      </c>
      <c r="F25" s="40">
        <v>40</v>
      </c>
      <c r="G25" s="40" t="s">
        <v>51</v>
      </c>
      <c r="H25" s="43">
        <v>45</v>
      </c>
      <c r="I25" s="43" t="s">
        <v>19</v>
      </c>
      <c r="J25" s="43" t="s">
        <v>160</v>
      </c>
      <c r="K25" s="44">
        <v>23</v>
      </c>
      <c r="L25" s="45">
        <v>77</v>
      </c>
    </row>
    <row r="26" spans="1:12">
      <c r="A26" s="48">
        <v>24</v>
      </c>
      <c r="B26" s="50" t="s">
        <v>52</v>
      </c>
      <c r="C26" s="49">
        <v>1991</v>
      </c>
      <c r="D26" s="51">
        <v>3.5520833333333328E-2</v>
      </c>
      <c r="E26" s="49" t="s">
        <v>195</v>
      </c>
      <c r="F26" s="49" t="s">
        <v>25</v>
      </c>
      <c r="G26" s="49" t="s">
        <v>23</v>
      </c>
      <c r="H26" s="52">
        <v>23</v>
      </c>
      <c r="I26" s="52" t="s">
        <v>19</v>
      </c>
      <c r="J26" s="52" t="s">
        <v>159</v>
      </c>
      <c r="K26" s="53">
        <v>24</v>
      </c>
      <c r="L26" s="54">
        <v>76</v>
      </c>
    </row>
    <row r="27" spans="1:12">
      <c r="A27" s="39">
        <v>25</v>
      </c>
      <c r="B27" s="41" t="s">
        <v>53</v>
      </c>
      <c r="C27" s="40">
        <v>1969</v>
      </c>
      <c r="D27" s="42">
        <v>3.5682870370370372E-2</v>
      </c>
      <c r="E27" s="40" t="s">
        <v>195</v>
      </c>
      <c r="F27" s="40">
        <v>40</v>
      </c>
      <c r="G27" s="40" t="s">
        <v>54</v>
      </c>
      <c r="H27" s="43">
        <v>45</v>
      </c>
      <c r="I27" s="43" t="s">
        <v>19</v>
      </c>
      <c r="J27" s="43" t="s">
        <v>160</v>
      </c>
      <c r="K27" s="44">
        <v>25</v>
      </c>
      <c r="L27" s="45">
        <v>75</v>
      </c>
    </row>
    <row r="28" spans="1:12">
      <c r="A28" s="48">
        <v>26</v>
      </c>
      <c r="B28" s="50" t="s">
        <v>55</v>
      </c>
      <c r="C28" s="49">
        <v>1980</v>
      </c>
      <c r="D28" s="51">
        <v>3.5694444444444445E-2</v>
      </c>
      <c r="E28" s="49" t="s">
        <v>195</v>
      </c>
      <c r="F28" s="49">
        <v>30</v>
      </c>
      <c r="G28" s="49" t="s">
        <v>49</v>
      </c>
      <c r="H28" s="52">
        <v>34</v>
      </c>
      <c r="I28" s="52" t="s">
        <v>19</v>
      </c>
      <c r="J28" s="52" t="s">
        <v>159</v>
      </c>
      <c r="K28" s="53">
        <v>26</v>
      </c>
      <c r="L28" s="54">
        <v>74</v>
      </c>
    </row>
    <row r="29" spans="1:12">
      <c r="A29" s="39">
        <v>27</v>
      </c>
      <c r="B29" s="41" t="s">
        <v>56</v>
      </c>
      <c r="C29" s="40">
        <v>1964</v>
      </c>
      <c r="D29" s="42">
        <v>3.5740740740740747E-2</v>
      </c>
      <c r="E29" s="40" t="s">
        <v>195</v>
      </c>
      <c r="F29" s="40">
        <v>50</v>
      </c>
      <c r="G29" s="40" t="s">
        <v>43</v>
      </c>
      <c r="H29" s="43">
        <v>50</v>
      </c>
      <c r="I29" s="43" t="s">
        <v>19</v>
      </c>
      <c r="J29" s="43" t="s">
        <v>161</v>
      </c>
      <c r="K29" s="44">
        <v>27</v>
      </c>
      <c r="L29" s="45">
        <v>73</v>
      </c>
    </row>
    <row r="30" spans="1:12">
      <c r="A30" s="48">
        <v>28</v>
      </c>
      <c r="B30" s="50" t="s">
        <v>57</v>
      </c>
      <c r="C30" s="49">
        <v>1971</v>
      </c>
      <c r="D30" s="51">
        <v>3.5856481481481482E-2</v>
      </c>
      <c r="E30" s="49" t="s">
        <v>195</v>
      </c>
      <c r="F30" s="49">
        <v>40</v>
      </c>
      <c r="G30" s="49" t="s">
        <v>58</v>
      </c>
      <c r="H30" s="52">
        <v>43</v>
      </c>
      <c r="I30" s="52" t="s">
        <v>19</v>
      </c>
      <c r="J30" s="52" t="s">
        <v>160</v>
      </c>
      <c r="K30" s="53">
        <v>28</v>
      </c>
      <c r="L30" s="54">
        <v>72</v>
      </c>
    </row>
    <row r="31" spans="1:12">
      <c r="A31" s="39">
        <v>29</v>
      </c>
      <c r="B31" s="41" t="s">
        <v>59</v>
      </c>
      <c r="C31" s="40">
        <v>1978</v>
      </c>
      <c r="D31" s="42">
        <v>3.5856481481481482E-2</v>
      </c>
      <c r="E31" s="40" t="s">
        <v>195</v>
      </c>
      <c r="F31" s="40">
        <v>30</v>
      </c>
      <c r="G31" s="40" t="s">
        <v>51</v>
      </c>
      <c r="H31" s="43">
        <v>36</v>
      </c>
      <c r="I31" s="43" t="s">
        <v>19</v>
      </c>
      <c r="J31" s="43" t="s">
        <v>159</v>
      </c>
      <c r="K31" s="44">
        <v>29</v>
      </c>
      <c r="L31" s="45">
        <v>71</v>
      </c>
    </row>
    <row r="32" spans="1:12">
      <c r="A32" s="48">
        <v>30</v>
      </c>
      <c r="B32" s="50" t="s">
        <v>60</v>
      </c>
      <c r="C32" s="49">
        <v>1966</v>
      </c>
      <c r="D32" s="51">
        <v>3.5937500000000004E-2</v>
      </c>
      <c r="E32" s="49" t="s">
        <v>195</v>
      </c>
      <c r="F32" s="49">
        <v>40</v>
      </c>
      <c r="G32" s="49" t="s">
        <v>61</v>
      </c>
      <c r="H32" s="52">
        <v>48</v>
      </c>
      <c r="I32" s="52" t="s">
        <v>19</v>
      </c>
      <c r="J32" s="52" t="s">
        <v>160</v>
      </c>
      <c r="K32" s="53">
        <v>30</v>
      </c>
      <c r="L32" s="54">
        <v>70</v>
      </c>
    </row>
    <row r="33" spans="1:12">
      <c r="A33" s="39">
        <v>31</v>
      </c>
      <c r="B33" s="41" t="s">
        <v>62</v>
      </c>
      <c r="C33" s="40">
        <v>1952</v>
      </c>
      <c r="D33" s="42">
        <v>3.6030092592592593E-2</v>
      </c>
      <c r="E33" s="40" t="s">
        <v>195</v>
      </c>
      <c r="F33" s="40">
        <v>60</v>
      </c>
      <c r="G33" s="40" t="s">
        <v>23</v>
      </c>
      <c r="H33" s="43">
        <v>62</v>
      </c>
      <c r="I33" s="43" t="s">
        <v>19</v>
      </c>
      <c r="J33" s="43" t="s">
        <v>162</v>
      </c>
      <c r="K33" s="44">
        <v>31</v>
      </c>
      <c r="L33" s="45">
        <v>69</v>
      </c>
    </row>
    <row r="34" spans="1:12">
      <c r="A34" s="48">
        <v>32</v>
      </c>
      <c r="B34" s="50" t="s">
        <v>63</v>
      </c>
      <c r="C34" s="49">
        <v>1959</v>
      </c>
      <c r="D34" s="51">
        <v>3.6111111111111115E-2</v>
      </c>
      <c r="E34" s="49" t="s">
        <v>195</v>
      </c>
      <c r="F34" s="49">
        <v>50</v>
      </c>
      <c r="G34" s="49" t="s">
        <v>49</v>
      </c>
      <c r="H34" s="52">
        <v>55</v>
      </c>
      <c r="I34" s="52" t="s">
        <v>19</v>
      </c>
      <c r="J34" s="52" t="s">
        <v>161</v>
      </c>
      <c r="K34" s="53">
        <v>32</v>
      </c>
      <c r="L34" s="54">
        <v>68</v>
      </c>
    </row>
    <row r="35" spans="1:12">
      <c r="A35" s="39">
        <v>33</v>
      </c>
      <c r="B35" s="41" t="s">
        <v>64</v>
      </c>
      <c r="C35" s="40">
        <v>1960</v>
      </c>
      <c r="D35" s="42">
        <v>3.6331018518518519E-2</v>
      </c>
      <c r="E35" s="40" t="s">
        <v>195</v>
      </c>
      <c r="F35" s="40">
        <v>50</v>
      </c>
      <c r="G35" s="40" t="s">
        <v>51</v>
      </c>
      <c r="H35" s="43">
        <v>54</v>
      </c>
      <c r="I35" s="43" t="s">
        <v>19</v>
      </c>
      <c r="J35" s="43" t="s">
        <v>161</v>
      </c>
      <c r="K35" s="44">
        <v>33</v>
      </c>
      <c r="L35" s="45">
        <v>67</v>
      </c>
    </row>
    <row r="36" spans="1:12">
      <c r="A36" s="48">
        <v>34</v>
      </c>
      <c r="B36" s="50" t="s">
        <v>65</v>
      </c>
      <c r="C36" s="49">
        <v>1973</v>
      </c>
      <c r="D36" s="51">
        <v>3.6550925925925924E-2</v>
      </c>
      <c r="E36" s="49" t="s">
        <v>195</v>
      </c>
      <c r="F36" s="49">
        <v>40</v>
      </c>
      <c r="G36" s="49" t="s">
        <v>66</v>
      </c>
      <c r="H36" s="52">
        <v>41</v>
      </c>
      <c r="I36" s="52" t="s">
        <v>19</v>
      </c>
      <c r="J36" s="52" t="s">
        <v>160</v>
      </c>
      <c r="K36" s="53">
        <v>34</v>
      </c>
      <c r="L36" s="54">
        <v>66</v>
      </c>
    </row>
    <row r="37" spans="1:12">
      <c r="A37" s="39">
        <v>35</v>
      </c>
      <c r="B37" s="41" t="s">
        <v>67</v>
      </c>
      <c r="C37" s="40">
        <v>1975</v>
      </c>
      <c r="D37" s="42">
        <v>3.6805555555555557E-2</v>
      </c>
      <c r="E37" s="40" t="s">
        <v>195</v>
      </c>
      <c r="F37" s="40">
        <v>30</v>
      </c>
      <c r="G37" s="40" t="s">
        <v>54</v>
      </c>
      <c r="H37" s="43">
        <v>39</v>
      </c>
      <c r="I37" s="43" t="s">
        <v>19</v>
      </c>
      <c r="J37" s="43" t="s">
        <v>159</v>
      </c>
      <c r="K37" s="44">
        <v>35</v>
      </c>
      <c r="L37" s="45">
        <v>65</v>
      </c>
    </row>
    <row r="38" spans="1:12">
      <c r="A38" s="48">
        <v>36</v>
      </c>
      <c r="B38" s="50" t="s">
        <v>68</v>
      </c>
      <c r="C38" s="49">
        <v>1993</v>
      </c>
      <c r="D38" s="51">
        <v>3.6828703703703704E-2</v>
      </c>
      <c r="E38" s="49" t="s">
        <v>195</v>
      </c>
      <c r="F38" s="49" t="s">
        <v>25</v>
      </c>
      <c r="G38" s="49" t="s">
        <v>29</v>
      </c>
      <c r="H38" s="52">
        <v>21</v>
      </c>
      <c r="I38" s="52" t="s">
        <v>19</v>
      </c>
      <c r="J38" s="52" t="s">
        <v>159</v>
      </c>
      <c r="K38" s="53">
        <v>36</v>
      </c>
      <c r="L38" s="54">
        <v>64</v>
      </c>
    </row>
    <row r="39" spans="1:12">
      <c r="A39" s="39">
        <v>37</v>
      </c>
      <c r="B39" s="41" t="s">
        <v>69</v>
      </c>
      <c r="C39" s="40">
        <v>1967</v>
      </c>
      <c r="D39" s="42">
        <v>3.6874999999999998E-2</v>
      </c>
      <c r="E39" s="40" t="s">
        <v>195</v>
      </c>
      <c r="F39" s="40">
        <v>40</v>
      </c>
      <c r="G39" s="40" t="s">
        <v>70</v>
      </c>
      <c r="H39" s="43">
        <v>47</v>
      </c>
      <c r="I39" s="43" t="s">
        <v>19</v>
      </c>
      <c r="J39" s="43" t="s">
        <v>160</v>
      </c>
      <c r="K39" s="44">
        <v>37</v>
      </c>
      <c r="L39" s="45">
        <v>63</v>
      </c>
    </row>
    <row r="40" spans="1:12">
      <c r="A40" s="48">
        <v>38</v>
      </c>
      <c r="B40" s="50" t="s">
        <v>71</v>
      </c>
      <c r="C40" s="49">
        <v>1992</v>
      </c>
      <c r="D40" s="51">
        <v>3.7048611111111109E-2</v>
      </c>
      <c r="E40" s="49" t="s">
        <v>195</v>
      </c>
      <c r="F40" s="49" t="s">
        <v>25</v>
      </c>
      <c r="G40" s="49" t="s">
        <v>33</v>
      </c>
      <c r="H40" s="52">
        <v>22</v>
      </c>
      <c r="I40" s="52" t="s">
        <v>19</v>
      </c>
      <c r="J40" s="52" t="s">
        <v>159</v>
      </c>
      <c r="K40" s="53">
        <v>38</v>
      </c>
      <c r="L40" s="54">
        <v>62</v>
      </c>
    </row>
    <row r="41" spans="1:12">
      <c r="A41" s="39">
        <v>39</v>
      </c>
      <c r="B41" s="41" t="s">
        <v>72</v>
      </c>
      <c r="C41" s="40">
        <v>1982</v>
      </c>
      <c r="D41" s="42">
        <v>3.7152777777777778E-2</v>
      </c>
      <c r="E41" s="40" t="s">
        <v>195</v>
      </c>
      <c r="F41" s="40">
        <v>30</v>
      </c>
      <c r="G41" s="40" t="s">
        <v>58</v>
      </c>
      <c r="H41" s="43">
        <v>32</v>
      </c>
      <c r="I41" s="43" t="s">
        <v>19</v>
      </c>
      <c r="J41" s="43" t="s">
        <v>159</v>
      </c>
      <c r="K41" s="44">
        <v>39</v>
      </c>
      <c r="L41" s="45">
        <v>61</v>
      </c>
    </row>
    <row r="42" spans="1:12">
      <c r="A42" s="48">
        <v>40</v>
      </c>
      <c r="B42" s="50" t="s">
        <v>73</v>
      </c>
      <c r="C42" s="49">
        <v>1995</v>
      </c>
      <c r="D42" s="51">
        <v>3.72337962962963E-2</v>
      </c>
      <c r="E42" s="49" t="s">
        <v>195</v>
      </c>
      <c r="F42" s="49" t="s">
        <v>25</v>
      </c>
      <c r="G42" s="49" t="s">
        <v>39</v>
      </c>
      <c r="H42" s="52">
        <v>19</v>
      </c>
      <c r="I42" s="52" t="s">
        <v>19</v>
      </c>
      <c r="J42" s="52" t="s">
        <v>159</v>
      </c>
      <c r="K42" s="53">
        <v>40</v>
      </c>
      <c r="L42" s="54">
        <v>60</v>
      </c>
    </row>
    <row r="43" spans="1:12">
      <c r="A43" s="39">
        <v>41</v>
      </c>
      <c r="B43" s="41" t="s">
        <v>74</v>
      </c>
      <c r="C43" s="40">
        <v>1992</v>
      </c>
      <c r="D43" s="42">
        <v>3.7372685185185189E-2</v>
      </c>
      <c r="E43" s="40" t="s">
        <v>195</v>
      </c>
      <c r="F43" s="40" t="s">
        <v>25</v>
      </c>
      <c r="G43" s="40" t="s">
        <v>43</v>
      </c>
      <c r="H43" s="43">
        <v>22</v>
      </c>
      <c r="I43" s="43" t="s">
        <v>19</v>
      </c>
      <c r="J43" s="43" t="s">
        <v>159</v>
      </c>
      <c r="K43" s="44">
        <v>41</v>
      </c>
      <c r="L43" s="45">
        <v>59</v>
      </c>
    </row>
    <row r="44" spans="1:12">
      <c r="A44" s="48">
        <v>42</v>
      </c>
      <c r="B44" s="50" t="s">
        <v>75</v>
      </c>
      <c r="C44" s="49">
        <v>1973</v>
      </c>
      <c r="D44" s="51">
        <v>3.7395833333333336E-2</v>
      </c>
      <c r="E44" s="49" t="s">
        <v>195</v>
      </c>
      <c r="F44" s="49">
        <v>40</v>
      </c>
      <c r="G44" s="49" t="s">
        <v>76</v>
      </c>
      <c r="H44" s="52">
        <v>41</v>
      </c>
      <c r="I44" s="52" t="s">
        <v>19</v>
      </c>
      <c r="J44" s="52" t="s">
        <v>160</v>
      </c>
      <c r="K44" s="53">
        <v>42</v>
      </c>
      <c r="L44" s="54">
        <v>58</v>
      </c>
    </row>
    <row r="45" spans="1:12">
      <c r="A45" s="39">
        <v>43</v>
      </c>
      <c r="B45" s="41" t="s">
        <v>77</v>
      </c>
      <c r="C45" s="40">
        <v>1976</v>
      </c>
      <c r="D45" s="42">
        <v>3.7499999999999999E-2</v>
      </c>
      <c r="E45" s="40" t="s">
        <v>195</v>
      </c>
      <c r="F45" s="40">
        <v>30</v>
      </c>
      <c r="G45" s="40" t="s">
        <v>61</v>
      </c>
      <c r="H45" s="43">
        <v>38</v>
      </c>
      <c r="I45" s="43" t="s">
        <v>19</v>
      </c>
      <c r="J45" s="43" t="s">
        <v>159</v>
      </c>
      <c r="K45" s="44">
        <v>43</v>
      </c>
      <c r="L45" s="45">
        <v>57</v>
      </c>
    </row>
    <row r="46" spans="1:12">
      <c r="A46" s="48">
        <v>44</v>
      </c>
      <c r="B46" s="50" t="s">
        <v>78</v>
      </c>
      <c r="C46" s="49">
        <v>1959</v>
      </c>
      <c r="D46" s="51">
        <v>3.7499999999999999E-2</v>
      </c>
      <c r="E46" s="49" t="s">
        <v>195</v>
      </c>
      <c r="F46" s="49">
        <v>50</v>
      </c>
      <c r="G46" s="49" t="s">
        <v>54</v>
      </c>
      <c r="H46" s="52">
        <v>55</v>
      </c>
      <c r="I46" s="52" t="s">
        <v>19</v>
      </c>
      <c r="J46" s="52" t="s">
        <v>161</v>
      </c>
      <c r="K46" s="53">
        <v>44</v>
      </c>
      <c r="L46" s="54">
        <v>56</v>
      </c>
    </row>
    <row r="47" spans="1:12">
      <c r="A47" s="39">
        <v>45</v>
      </c>
      <c r="B47" s="41" t="s">
        <v>79</v>
      </c>
      <c r="C47" s="40">
        <v>1972</v>
      </c>
      <c r="D47" s="42">
        <v>3.7534722222222219E-2</v>
      </c>
      <c r="E47" s="40" t="s">
        <v>195</v>
      </c>
      <c r="F47" s="40">
        <v>40</v>
      </c>
      <c r="G47" s="40" t="s">
        <v>80</v>
      </c>
      <c r="H47" s="43">
        <v>42</v>
      </c>
      <c r="I47" s="43" t="s">
        <v>19</v>
      </c>
      <c r="J47" s="43" t="s">
        <v>160</v>
      </c>
      <c r="K47" s="44">
        <v>45</v>
      </c>
      <c r="L47" s="45">
        <v>55</v>
      </c>
    </row>
    <row r="48" spans="1:12">
      <c r="A48" s="48">
        <v>46</v>
      </c>
      <c r="B48" s="50" t="s">
        <v>81</v>
      </c>
      <c r="C48" s="49">
        <v>1979</v>
      </c>
      <c r="D48" s="51">
        <v>3.7592592592592594E-2</v>
      </c>
      <c r="E48" s="49" t="s">
        <v>195</v>
      </c>
      <c r="F48" s="49">
        <v>30</v>
      </c>
      <c r="G48" s="49" t="s">
        <v>66</v>
      </c>
      <c r="H48" s="52">
        <v>35</v>
      </c>
      <c r="I48" s="52" t="s">
        <v>19</v>
      </c>
      <c r="J48" s="52" t="s">
        <v>159</v>
      </c>
      <c r="K48" s="53">
        <v>46</v>
      </c>
      <c r="L48" s="54">
        <v>54</v>
      </c>
    </row>
    <row r="49" spans="1:12">
      <c r="A49" s="39">
        <v>47</v>
      </c>
      <c r="B49" s="41" t="s">
        <v>82</v>
      </c>
      <c r="C49" s="40">
        <v>1970</v>
      </c>
      <c r="D49" s="42">
        <v>3.7696759259259256E-2</v>
      </c>
      <c r="E49" s="40" t="s">
        <v>195</v>
      </c>
      <c r="F49" s="40">
        <v>40</v>
      </c>
      <c r="G49" s="40" t="s">
        <v>83</v>
      </c>
      <c r="H49" s="43">
        <v>44</v>
      </c>
      <c r="I49" s="43" t="s">
        <v>19</v>
      </c>
      <c r="J49" s="43" t="s">
        <v>160</v>
      </c>
      <c r="K49" s="44">
        <v>47</v>
      </c>
      <c r="L49" s="45">
        <v>53</v>
      </c>
    </row>
    <row r="50" spans="1:12">
      <c r="A50" s="48">
        <v>48</v>
      </c>
      <c r="B50" s="50" t="s">
        <v>84</v>
      </c>
      <c r="C50" s="49">
        <v>1969</v>
      </c>
      <c r="D50" s="51">
        <v>3.784722222222222E-2</v>
      </c>
      <c r="E50" s="49" t="s">
        <v>195</v>
      </c>
      <c r="F50" s="49">
        <v>40</v>
      </c>
      <c r="G50" s="49" t="s">
        <v>85</v>
      </c>
      <c r="H50" s="52">
        <v>45</v>
      </c>
      <c r="I50" s="52" t="s">
        <v>19</v>
      </c>
      <c r="J50" s="52" t="s">
        <v>160</v>
      </c>
      <c r="K50" s="53">
        <v>48</v>
      </c>
      <c r="L50" s="54">
        <v>52</v>
      </c>
    </row>
    <row r="51" spans="1:12">
      <c r="A51" s="39">
        <v>49</v>
      </c>
      <c r="B51" s="41" t="s">
        <v>86</v>
      </c>
      <c r="C51" s="40">
        <v>1973</v>
      </c>
      <c r="D51" s="42">
        <v>3.7916666666666668E-2</v>
      </c>
      <c r="E51" s="40" t="s">
        <v>195</v>
      </c>
      <c r="F51" s="40">
        <v>40</v>
      </c>
      <c r="G51" s="40" t="s">
        <v>87</v>
      </c>
      <c r="H51" s="43">
        <v>41</v>
      </c>
      <c r="I51" s="43" t="s">
        <v>19</v>
      </c>
      <c r="J51" s="43" t="s">
        <v>160</v>
      </c>
      <c r="K51" s="44">
        <v>49</v>
      </c>
      <c r="L51" s="45">
        <v>51</v>
      </c>
    </row>
    <row r="52" spans="1:12">
      <c r="A52" s="48">
        <v>50</v>
      </c>
      <c r="B52" s="50" t="s">
        <v>88</v>
      </c>
      <c r="C52" s="49">
        <v>1963</v>
      </c>
      <c r="D52" s="51">
        <v>3.8055555555555558E-2</v>
      </c>
      <c r="E52" s="49" t="s">
        <v>195</v>
      </c>
      <c r="F52" s="49">
        <v>50</v>
      </c>
      <c r="G52" s="49" t="s">
        <v>58</v>
      </c>
      <c r="H52" s="52">
        <v>51</v>
      </c>
      <c r="I52" s="52" t="s">
        <v>19</v>
      </c>
      <c r="J52" s="52" t="s">
        <v>161</v>
      </c>
      <c r="K52" s="53">
        <v>50</v>
      </c>
      <c r="L52" s="54">
        <v>50</v>
      </c>
    </row>
    <row r="53" spans="1:12">
      <c r="A53" s="39">
        <v>51</v>
      </c>
      <c r="B53" s="41" t="s">
        <v>89</v>
      </c>
      <c r="C53" s="40">
        <v>1954</v>
      </c>
      <c r="D53" s="42">
        <v>3.8356481481481484E-2</v>
      </c>
      <c r="E53" s="40" t="s">
        <v>195</v>
      </c>
      <c r="F53" s="40">
        <v>60</v>
      </c>
      <c r="G53" s="40" t="s">
        <v>29</v>
      </c>
      <c r="H53" s="43">
        <v>60</v>
      </c>
      <c r="I53" s="43" t="s">
        <v>19</v>
      </c>
      <c r="J53" s="43" t="s">
        <v>162</v>
      </c>
      <c r="K53" s="44">
        <v>51</v>
      </c>
      <c r="L53" s="45">
        <v>49</v>
      </c>
    </row>
    <row r="54" spans="1:12">
      <c r="A54" s="48">
        <v>52</v>
      </c>
      <c r="B54" s="50" t="s">
        <v>90</v>
      </c>
      <c r="C54" s="49">
        <v>1996</v>
      </c>
      <c r="D54" s="51">
        <v>3.875E-2</v>
      </c>
      <c r="E54" s="49" t="s">
        <v>195</v>
      </c>
      <c r="F54" s="49" t="s">
        <v>25</v>
      </c>
      <c r="G54" s="49" t="s">
        <v>49</v>
      </c>
      <c r="H54" s="52">
        <v>18</v>
      </c>
      <c r="I54" s="52" t="s">
        <v>19</v>
      </c>
      <c r="J54" s="52" t="s">
        <v>159</v>
      </c>
      <c r="K54" s="53">
        <v>52</v>
      </c>
      <c r="L54" s="54">
        <v>48</v>
      </c>
    </row>
    <row r="55" spans="1:12">
      <c r="A55" s="39">
        <v>53</v>
      </c>
      <c r="B55" s="41" t="s">
        <v>91</v>
      </c>
      <c r="C55" s="40">
        <v>1977</v>
      </c>
      <c r="D55" s="42">
        <v>3.9108796296296301E-2</v>
      </c>
      <c r="E55" s="40" t="s">
        <v>195</v>
      </c>
      <c r="F55" s="40">
        <v>30</v>
      </c>
      <c r="G55" s="40" t="s">
        <v>70</v>
      </c>
      <c r="H55" s="43">
        <v>37</v>
      </c>
      <c r="I55" s="43" t="s">
        <v>19</v>
      </c>
      <c r="J55" s="43" t="s">
        <v>159</v>
      </c>
      <c r="K55" s="44">
        <v>53</v>
      </c>
      <c r="L55" s="45">
        <v>47</v>
      </c>
    </row>
    <row r="56" spans="1:12">
      <c r="A56" s="48">
        <v>54</v>
      </c>
      <c r="B56" s="50" t="s">
        <v>92</v>
      </c>
      <c r="C56" s="49">
        <v>1972</v>
      </c>
      <c r="D56" s="51">
        <v>3.9166666666666662E-2</v>
      </c>
      <c r="E56" s="49" t="s">
        <v>195</v>
      </c>
      <c r="F56" s="49">
        <v>40</v>
      </c>
      <c r="G56" s="49" t="s">
        <v>93</v>
      </c>
      <c r="H56" s="52">
        <v>42</v>
      </c>
      <c r="I56" s="52" t="s">
        <v>19</v>
      </c>
      <c r="J56" s="52" t="s">
        <v>160</v>
      </c>
      <c r="K56" s="53">
        <v>54</v>
      </c>
      <c r="L56" s="54">
        <v>46</v>
      </c>
    </row>
    <row r="57" spans="1:12">
      <c r="A57" s="39">
        <v>55</v>
      </c>
      <c r="B57" s="41" t="s">
        <v>94</v>
      </c>
      <c r="C57" s="40">
        <v>1979</v>
      </c>
      <c r="D57" s="42">
        <v>3.9178240740740743E-2</v>
      </c>
      <c r="E57" s="40" t="s">
        <v>195</v>
      </c>
      <c r="F57" s="40">
        <v>30</v>
      </c>
      <c r="G57" s="40" t="s">
        <v>76</v>
      </c>
      <c r="H57" s="43">
        <v>35</v>
      </c>
      <c r="I57" s="43" t="s">
        <v>19</v>
      </c>
      <c r="J57" s="43" t="s">
        <v>159</v>
      </c>
      <c r="K57" s="44">
        <v>55</v>
      </c>
      <c r="L57" s="45">
        <v>45</v>
      </c>
    </row>
    <row r="58" spans="1:12">
      <c r="A58" s="48">
        <v>56</v>
      </c>
      <c r="B58" s="50" t="s">
        <v>95</v>
      </c>
      <c r="C58" s="49">
        <v>1968</v>
      </c>
      <c r="D58" s="51">
        <v>3.9733796296296302E-2</v>
      </c>
      <c r="E58" s="49" t="s">
        <v>195</v>
      </c>
      <c r="F58" s="49">
        <v>40</v>
      </c>
      <c r="G58" s="49" t="s">
        <v>96</v>
      </c>
      <c r="H58" s="52">
        <v>46</v>
      </c>
      <c r="I58" s="52" t="s">
        <v>19</v>
      </c>
      <c r="J58" s="52" t="s">
        <v>160</v>
      </c>
      <c r="K58" s="53">
        <v>56</v>
      </c>
      <c r="L58" s="54">
        <v>44</v>
      </c>
    </row>
    <row r="59" spans="1:12">
      <c r="A59" s="39">
        <v>57</v>
      </c>
      <c r="B59" s="41" t="s">
        <v>97</v>
      </c>
      <c r="C59" s="40">
        <v>1960</v>
      </c>
      <c r="D59" s="42">
        <v>3.9953703703703707E-2</v>
      </c>
      <c r="E59" s="40" t="s">
        <v>195</v>
      </c>
      <c r="F59" s="40">
        <v>50</v>
      </c>
      <c r="G59" s="40" t="s">
        <v>61</v>
      </c>
      <c r="H59" s="43">
        <v>54</v>
      </c>
      <c r="I59" s="43" t="s">
        <v>19</v>
      </c>
      <c r="J59" s="43" t="s">
        <v>161</v>
      </c>
      <c r="K59" s="44">
        <v>57</v>
      </c>
      <c r="L59" s="45">
        <v>43</v>
      </c>
    </row>
    <row r="60" spans="1:12">
      <c r="A60" s="48">
        <v>58</v>
      </c>
      <c r="B60" s="50" t="s">
        <v>98</v>
      </c>
      <c r="C60" s="49">
        <v>1974</v>
      </c>
      <c r="D60" s="51">
        <v>3.9953703703703707E-2</v>
      </c>
      <c r="E60" s="49" t="s">
        <v>195</v>
      </c>
      <c r="F60" s="49">
        <v>40</v>
      </c>
      <c r="G60" s="49" t="s">
        <v>99</v>
      </c>
      <c r="H60" s="52">
        <v>40</v>
      </c>
      <c r="I60" s="52" t="s">
        <v>19</v>
      </c>
      <c r="J60" s="52" t="s">
        <v>160</v>
      </c>
      <c r="K60" s="53">
        <v>58</v>
      </c>
      <c r="L60" s="54">
        <v>42</v>
      </c>
    </row>
    <row r="61" spans="1:12">
      <c r="A61" s="39">
        <v>59</v>
      </c>
      <c r="B61" s="41" t="s">
        <v>100</v>
      </c>
      <c r="C61" s="40">
        <v>1974</v>
      </c>
      <c r="D61" s="42">
        <v>3.9976851851851854E-2</v>
      </c>
      <c r="E61" s="40" t="s">
        <v>195</v>
      </c>
      <c r="F61" s="40">
        <v>40</v>
      </c>
      <c r="G61" s="40" t="s">
        <v>101</v>
      </c>
      <c r="H61" s="43">
        <v>40</v>
      </c>
      <c r="I61" s="43" t="s">
        <v>19</v>
      </c>
      <c r="J61" s="43" t="s">
        <v>160</v>
      </c>
      <c r="K61" s="44">
        <v>59</v>
      </c>
      <c r="L61" s="45">
        <v>41</v>
      </c>
    </row>
    <row r="62" spans="1:12">
      <c r="A62" s="48">
        <v>60</v>
      </c>
      <c r="B62" s="50" t="s">
        <v>102</v>
      </c>
      <c r="C62" s="49">
        <v>1960</v>
      </c>
      <c r="D62" s="51">
        <v>4.0196759259259258E-2</v>
      </c>
      <c r="E62" s="49" t="s">
        <v>195</v>
      </c>
      <c r="F62" s="49">
        <v>50</v>
      </c>
      <c r="G62" s="49" t="s">
        <v>66</v>
      </c>
      <c r="H62" s="52">
        <v>54</v>
      </c>
      <c r="I62" s="52" t="s">
        <v>19</v>
      </c>
      <c r="J62" s="52" t="s">
        <v>161</v>
      </c>
      <c r="K62" s="53">
        <v>60</v>
      </c>
      <c r="L62" s="54">
        <v>40</v>
      </c>
    </row>
    <row r="63" spans="1:12">
      <c r="A63" s="39">
        <v>61</v>
      </c>
      <c r="B63" s="41" t="s">
        <v>103</v>
      </c>
      <c r="C63" s="40">
        <v>1984</v>
      </c>
      <c r="D63" s="42">
        <v>4.041666666666667E-2</v>
      </c>
      <c r="E63" s="40" t="s">
        <v>195</v>
      </c>
      <c r="F63" s="40">
        <v>30</v>
      </c>
      <c r="G63" s="40" t="s">
        <v>80</v>
      </c>
      <c r="H63" s="43">
        <v>30</v>
      </c>
      <c r="I63" s="43" t="s">
        <v>19</v>
      </c>
      <c r="J63" s="43" t="s">
        <v>159</v>
      </c>
      <c r="K63" s="44">
        <v>61</v>
      </c>
      <c r="L63" s="45">
        <v>39</v>
      </c>
    </row>
    <row r="64" spans="1:12">
      <c r="A64" s="48">
        <v>62</v>
      </c>
      <c r="B64" s="50" t="s">
        <v>104</v>
      </c>
      <c r="C64" s="49">
        <v>1965</v>
      </c>
      <c r="D64" s="51">
        <v>4.0740740740740737E-2</v>
      </c>
      <c r="E64" s="49" t="s">
        <v>195</v>
      </c>
      <c r="F64" s="49">
        <v>40</v>
      </c>
      <c r="G64" s="49" t="s">
        <v>105</v>
      </c>
      <c r="H64" s="52">
        <v>49</v>
      </c>
      <c r="I64" s="52" t="s">
        <v>19</v>
      </c>
      <c r="J64" s="52" t="s">
        <v>160</v>
      </c>
      <c r="K64" s="53">
        <v>62</v>
      </c>
      <c r="L64" s="54">
        <v>38</v>
      </c>
    </row>
    <row r="65" spans="1:12">
      <c r="A65" s="39">
        <v>63</v>
      </c>
      <c r="B65" s="41" t="s">
        <v>106</v>
      </c>
      <c r="C65" s="40">
        <v>1978</v>
      </c>
      <c r="D65" s="42">
        <v>4.1006944444444443E-2</v>
      </c>
      <c r="E65" s="40" t="s">
        <v>195</v>
      </c>
      <c r="F65" s="40">
        <v>30</v>
      </c>
      <c r="G65" s="40" t="s">
        <v>83</v>
      </c>
      <c r="H65" s="43">
        <v>36</v>
      </c>
      <c r="I65" s="43" t="s">
        <v>19</v>
      </c>
      <c r="J65" s="43" t="s">
        <v>159</v>
      </c>
      <c r="K65" s="44">
        <v>63</v>
      </c>
      <c r="L65" s="45">
        <v>37</v>
      </c>
    </row>
    <row r="66" spans="1:12">
      <c r="A66" s="48">
        <v>64</v>
      </c>
      <c r="B66" s="50" t="s">
        <v>107</v>
      </c>
      <c r="C66" s="49">
        <v>1977</v>
      </c>
      <c r="D66" s="51">
        <v>4.1076388888888891E-2</v>
      </c>
      <c r="E66" s="49" t="s">
        <v>195</v>
      </c>
      <c r="F66" s="49">
        <v>30</v>
      </c>
      <c r="G66" s="49" t="s">
        <v>85</v>
      </c>
      <c r="H66" s="52">
        <v>37</v>
      </c>
      <c r="I66" s="52" t="s">
        <v>19</v>
      </c>
      <c r="J66" s="52" t="s">
        <v>159</v>
      </c>
      <c r="K66" s="53">
        <v>64</v>
      </c>
      <c r="L66" s="54">
        <v>36</v>
      </c>
    </row>
    <row r="67" spans="1:12">
      <c r="A67" s="39">
        <v>65</v>
      </c>
      <c r="B67" s="41" t="s">
        <v>108</v>
      </c>
      <c r="C67" s="40">
        <v>1992</v>
      </c>
      <c r="D67" s="42">
        <v>4.1284722222222223E-2</v>
      </c>
      <c r="E67" s="40" t="s">
        <v>195</v>
      </c>
      <c r="F67" s="40" t="s">
        <v>25</v>
      </c>
      <c r="G67" s="40" t="s">
        <v>51</v>
      </c>
      <c r="H67" s="43">
        <v>22</v>
      </c>
      <c r="I67" s="43" t="s">
        <v>19</v>
      </c>
      <c r="J67" s="43" t="s">
        <v>159</v>
      </c>
      <c r="K67" s="44">
        <v>65</v>
      </c>
      <c r="L67" s="45">
        <v>35</v>
      </c>
    </row>
    <row r="68" spans="1:12">
      <c r="A68" s="48">
        <v>67</v>
      </c>
      <c r="B68" s="50" t="s">
        <v>109</v>
      </c>
      <c r="C68" s="49">
        <v>1952</v>
      </c>
      <c r="D68" s="51">
        <v>4.1296296296296296E-2</v>
      </c>
      <c r="E68" s="49" t="s">
        <v>195</v>
      </c>
      <c r="F68" s="49">
        <v>60</v>
      </c>
      <c r="G68" s="49" t="s">
        <v>33</v>
      </c>
      <c r="H68" s="52">
        <v>62</v>
      </c>
      <c r="I68" s="52" t="s">
        <v>19</v>
      </c>
      <c r="J68" s="52" t="s">
        <v>162</v>
      </c>
      <c r="K68" s="53">
        <v>66</v>
      </c>
      <c r="L68" s="54">
        <v>34</v>
      </c>
    </row>
    <row r="69" spans="1:12">
      <c r="A69" s="39">
        <v>66</v>
      </c>
      <c r="B69" s="41" t="s">
        <v>110</v>
      </c>
      <c r="C69" s="40">
        <v>1982</v>
      </c>
      <c r="D69" s="42">
        <v>4.1296296296296296E-2</v>
      </c>
      <c r="E69" s="40" t="s">
        <v>195</v>
      </c>
      <c r="F69" s="40">
        <v>30</v>
      </c>
      <c r="G69" s="40" t="s">
        <v>87</v>
      </c>
      <c r="H69" s="43">
        <v>32</v>
      </c>
      <c r="I69" s="43" t="s">
        <v>19</v>
      </c>
      <c r="J69" s="43" t="s">
        <v>159</v>
      </c>
      <c r="K69" s="44">
        <v>67</v>
      </c>
      <c r="L69" s="45">
        <v>33</v>
      </c>
    </row>
    <row r="70" spans="1:12">
      <c r="A70" s="48">
        <v>68</v>
      </c>
      <c r="B70" s="50" t="s">
        <v>111</v>
      </c>
      <c r="C70" s="49">
        <v>1981</v>
      </c>
      <c r="D70" s="51">
        <v>4.1585648148148149E-2</v>
      </c>
      <c r="E70" s="49" t="s">
        <v>195</v>
      </c>
      <c r="F70" s="49">
        <v>30</v>
      </c>
      <c r="G70" s="49" t="s">
        <v>93</v>
      </c>
      <c r="H70" s="52">
        <v>33</v>
      </c>
      <c r="I70" s="52" t="s">
        <v>19</v>
      </c>
      <c r="J70" s="52" t="s">
        <v>159</v>
      </c>
      <c r="K70" s="53">
        <v>68</v>
      </c>
      <c r="L70" s="54">
        <v>32</v>
      </c>
    </row>
    <row r="71" spans="1:12">
      <c r="A71" s="39">
        <v>69</v>
      </c>
      <c r="B71" s="41" t="s">
        <v>112</v>
      </c>
      <c r="C71" s="40">
        <v>1989</v>
      </c>
      <c r="D71" s="42">
        <v>4.1643518518518517E-2</v>
      </c>
      <c r="E71" s="40" t="s">
        <v>195</v>
      </c>
      <c r="F71" s="40" t="s">
        <v>25</v>
      </c>
      <c r="G71" s="40" t="s">
        <v>54</v>
      </c>
      <c r="H71" s="43">
        <v>25</v>
      </c>
      <c r="I71" s="43" t="s">
        <v>19</v>
      </c>
      <c r="J71" s="43" t="s">
        <v>159</v>
      </c>
      <c r="K71" s="44">
        <v>69</v>
      </c>
      <c r="L71" s="45">
        <v>31</v>
      </c>
    </row>
    <row r="72" spans="1:12">
      <c r="A72" s="48">
        <v>70</v>
      </c>
      <c r="B72" s="50" t="s">
        <v>113</v>
      </c>
      <c r="C72" s="49">
        <v>1963</v>
      </c>
      <c r="D72" s="51">
        <v>4.1770833333333333E-2</v>
      </c>
      <c r="E72" s="49" t="s">
        <v>195</v>
      </c>
      <c r="F72" s="49">
        <v>50</v>
      </c>
      <c r="G72" s="49" t="s">
        <v>70</v>
      </c>
      <c r="H72" s="52">
        <v>51</v>
      </c>
      <c r="I72" s="52" t="s">
        <v>19</v>
      </c>
      <c r="J72" s="52" t="s">
        <v>161</v>
      </c>
      <c r="K72" s="53">
        <v>70</v>
      </c>
      <c r="L72" s="54">
        <v>30</v>
      </c>
    </row>
    <row r="73" spans="1:12">
      <c r="A73" s="39">
        <v>71</v>
      </c>
      <c r="B73" s="41" t="s">
        <v>114</v>
      </c>
      <c r="C73" s="40">
        <v>1979</v>
      </c>
      <c r="D73" s="42">
        <v>4.2129629629629628E-2</v>
      </c>
      <c r="E73" s="40" t="s">
        <v>195</v>
      </c>
      <c r="F73" s="40">
        <v>30</v>
      </c>
      <c r="G73" s="40" t="s">
        <v>96</v>
      </c>
      <c r="H73" s="43">
        <v>35</v>
      </c>
      <c r="I73" s="43" t="s">
        <v>19</v>
      </c>
      <c r="J73" s="43" t="s">
        <v>159</v>
      </c>
      <c r="K73" s="44">
        <v>71</v>
      </c>
      <c r="L73" s="45">
        <v>29</v>
      </c>
    </row>
    <row r="74" spans="1:12">
      <c r="A74" s="48">
        <v>72</v>
      </c>
      <c r="B74" s="50" t="s">
        <v>115</v>
      </c>
      <c r="C74" s="49">
        <v>1983</v>
      </c>
      <c r="D74" s="51">
        <v>4.2395833333333334E-2</v>
      </c>
      <c r="E74" s="49" t="s">
        <v>195</v>
      </c>
      <c r="F74" s="49">
        <v>30</v>
      </c>
      <c r="G74" s="49" t="s">
        <v>99</v>
      </c>
      <c r="H74" s="52">
        <v>31</v>
      </c>
      <c r="I74" s="52" t="s">
        <v>19</v>
      </c>
      <c r="J74" s="52" t="s">
        <v>159</v>
      </c>
      <c r="K74" s="53">
        <v>72</v>
      </c>
      <c r="L74" s="54">
        <v>28</v>
      </c>
    </row>
    <row r="75" spans="1:12">
      <c r="A75" s="39">
        <v>73</v>
      </c>
      <c r="B75" s="41" t="s">
        <v>116</v>
      </c>
      <c r="C75" s="40">
        <v>1970</v>
      </c>
      <c r="D75" s="42">
        <v>4.252314814814815E-2</v>
      </c>
      <c r="E75" s="40" t="s">
        <v>195</v>
      </c>
      <c r="F75" s="40">
        <v>40</v>
      </c>
      <c r="G75" s="40" t="s">
        <v>117</v>
      </c>
      <c r="H75" s="43">
        <v>44</v>
      </c>
      <c r="I75" s="43" t="s">
        <v>19</v>
      </c>
      <c r="J75" s="43" t="s">
        <v>160</v>
      </c>
      <c r="K75" s="44">
        <v>73</v>
      </c>
      <c r="L75" s="45">
        <v>27</v>
      </c>
    </row>
    <row r="76" spans="1:12">
      <c r="A76" s="48">
        <v>74</v>
      </c>
      <c r="B76" s="50" t="s">
        <v>118</v>
      </c>
      <c r="C76" s="49">
        <v>1970</v>
      </c>
      <c r="D76" s="51">
        <v>4.2650462962962959E-2</v>
      </c>
      <c r="E76" s="49" t="s">
        <v>195</v>
      </c>
      <c r="F76" s="49">
        <v>40</v>
      </c>
      <c r="G76" s="49" t="s">
        <v>119</v>
      </c>
      <c r="H76" s="52">
        <v>44</v>
      </c>
      <c r="I76" s="52" t="s">
        <v>19</v>
      </c>
      <c r="J76" s="52" t="s">
        <v>160</v>
      </c>
      <c r="K76" s="53">
        <v>74</v>
      </c>
      <c r="L76" s="54">
        <v>26</v>
      </c>
    </row>
    <row r="77" spans="1:12">
      <c r="A77" s="39">
        <v>75</v>
      </c>
      <c r="B77" s="41" t="s">
        <v>120</v>
      </c>
      <c r="C77" s="40">
        <v>1972</v>
      </c>
      <c r="D77" s="42">
        <v>4.3287037037037041E-2</v>
      </c>
      <c r="E77" s="40" t="s">
        <v>195</v>
      </c>
      <c r="F77" s="40">
        <v>40</v>
      </c>
      <c r="G77" s="40" t="s">
        <v>121</v>
      </c>
      <c r="H77" s="43">
        <v>42</v>
      </c>
      <c r="I77" s="43" t="s">
        <v>19</v>
      </c>
      <c r="J77" s="43" t="s">
        <v>160</v>
      </c>
      <c r="K77" s="44">
        <v>75</v>
      </c>
      <c r="L77" s="45">
        <v>25</v>
      </c>
    </row>
    <row r="78" spans="1:12">
      <c r="A78" s="48">
        <v>76</v>
      </c>
      <c r="B78" s="50" t="s">
        <v>122</v>
      </c>
      <c r="C78" s="49">
        <v>1973</v>
      </c>
      <c r="D78" s="51">
        <v>4.3611111111111107E-2</v>
      </c>
      <c r="E78" s="49" t="s">
        <v>195</v>
      </c>
      <c r="F78" s="49">
        <v>40</v>
      </c>
      <c r="G78" s="49" t="s">
        <v>123</v>
      </c>
      <c r="H78" s="52">
        <v>41</v>
      </c>
      <c r="I78" s="52" t="s">
        <v>19</v>
      </c>
      <c r="J78" s="52" t="s">
        <v>160</v>
      </c>
      <c r="K78" s="53">
        <v>76</v>
      </c>
      <c r="L78" s="54">
        <v>24</v>
      </c>
    </row>
    <row r="79" spans="1:12">
      <c r="A79" s="39">
        <v>77</v>
      </c>
      <c r="B79" s="41" t="s">
        <v>124</v>
      </c>
      <c r="C79" s="40">
        <v>1975</v>
      </c>
      <c r="D79" s="42">
        <v>4.4004629629629623E-2</v>
      </c>
      <c r="E79" s="40" t="s">
        <v>195</v>
      </c>
      <c r="F79" s="40">
        <v>30</v>
      </c>
      <c r="G79" s="40" t="s">
        <v>101</v>
      </c>
      <c r="H79" s="43">
        <v>39</v>
      </c>
      <c r="I79" s="43" t="s">
        <v>19</v>
      </c>
      <c r="J79" s="43" t="s">
        <v>159</v>
      </c>
      <c r="K79" s="44">
        <v>77</v>
      </c>
      <c r="L79" s="45">
        <v>23</v>
      </c>
    </row>
    <row r="80" spans="1:12">
      <c r="A80" s="48">
        <v>79</v>
      </c>
      <c r="B80" s="50" t="s">
        <v>125</v>
      </c>
      <c r="C80" s="49">
        <v>1977</v>
      </c>
      <c r="D80" s="51">
        <v>4.4293981481481483E-2</v>
      </c>
      <c r="E80" s="49" t="s">
        <v>195</v>
      </c>
      <c r="F80" s="49">
        <v>30</v>
      </c>
      <c r="G80" s="49" t="s">
        <v>105</v>
      </c>
      <c r="H80" s="52">
        <v>37</v>
      </c>
      <c r="I80" s="52" t="s">
        <v>19</v>
      </c>
      <c r="J80" s="52" t="s">
        <v>159</v>
      </c>
      <c r="K80" s="53">
        <v>78</v>
      </c>
      <c r="L80" s="54">
        <v>22</v>
      </c>
    </row>
    <row r="81" spans="1:12">
      <c r="A81" s="39">
        <v>80</v>
      </c>
      <c r="B81" s="41" t="s">
        <v>126</v>
      </c>
      <c r="C81" s="40">
        <v>1965</v>
      </c>
      <c r="D81" s="42">
        <v>4.4571759259259262E-2</v>
      </c>
      <c r="E81" s="40" t="s">
        <v>195</v>
      </c>
      <c r="F81" s="40">
        <v>40</v>
      </c>
      <c r="G81" s="40" t="s">
        <v>127</v>
      </c>
      <c r="H81" s="43">
        <v>49</v>
      </c>
      <c r="I81" s="43" t="s">
        <v>19</v>
      </c>
      <c r="J81" s="43" t="s">
        <v>160</v>
      </c>
      <c r="K81" s="44">
        <v>79</v>
      </c>
      <c r="L81" s="45">
        <v>21</v>
      </c>
    </row>
    <row r="82" spans="1:12">
      <c r="A82" s="48">
        <v>81</v>
      </c>
      <c r="B82" s="50" t="s">
        <v>128</v>
      </c>
      <c r="C82" s="49">
        <v>1983</v>
      </c>
      <c r="D82" s="51">
        <v>4.4837962962962961E-2</v>
      </c>
      <c r="E82" s="49" t="s">
        <v>195</v>
      </c>
      <c r="F82" s="49">
        <v>30</v>
      </c>
      <c r="G82" s="49" t="s">
        <v>117</v>
      </c>
      <c r="H82" s="52">
        <v>31</v>
      </c>
      <c r="I82" s="52" t="s">
        <v>19</v>
      </c>
      <c r="J82" s="52" t="s">
        <v>159</v>
      </c>
      <c r="K82" s="53">
        <v>80</v>
      </c>
      <c r="L82" s="54">
        <v>20</v>
      </c>
    </row>
    <row r="83" spans="1:12">
      <c r="A83" s="39">
        <v>82</v>
      </c>
      <c r="B83" s="41" t="s">
        <v>129</v>
      </c>
      <c r="C83" s="40">
        <v>1978</v>
      </c>
      <c r="D83" s="42">
        <v>4.4884259259259263E-2</v>
      </c>
      <c r="E83" s="40" t="s">
        <v>195</v>
      </c>
      <c r="F83" s="40">
        <v>30</v>
      </c>
      <c r="G83" s="40" t="s">
        <v>119</v>
      </c>
      <c r="H83" s="43">
        <v>36</v>
      </c>
      <c r="I83" s="43" t="s">
        <v>19</v>
      </c>
      <c r="J83" s="43" t="s">
        <v>159</v>
      </c>
      <c r="K83" s="44">
        <v>81</v>
      </c>
      <c r="L83" s="45">
        <v>19</v>
      </c>
    </row>
    <row r="84" spans="1:12">
      <c r="A84" s="48">
        <v>83</v>
      </c>
      <c r="B84" s="50" t="s">
        <v>130</v>
      </c>
      <c r="C84" s="49">
        <v>1947</v>
      </c>
      <c r="D84" s="51">
        <v>4.4965277777777778E-2</v>
      </c>
      <c r="E84" s="49" t="s">
        <v>195</v>
      </c>
      <c r="F84" s="49" t="s">
        <v>131</v>
      </c>
      <c r="G84" s="49" t="s">
        <v>20</v>
      </c>
      <c r="H84" s="52">
        <v>67</v>
      </c>
      <c r="I84" s="52" t="s">
        <v>19</v>
      </c>
      <c r="J84" s="52" t="s">
        <v>162</v>
      </c>
      <c r="K84" s="53">
        <v>82</v>
      </c>
      <c r="L84" s="54">
        <v>18</v>
      </c>
    </row>
    <row r="85" spans="1:12">
      <c r="A85" s="39">
        <v>84</v>
      </c>
      <c r="B85" s="41" t="s">
        <v>132</v>
      </c>
      <c r="C85" s="40">
        <v>1968</v>
      </c>
      <c r="D85" s="42">
        <v>4.5891203703703705E-2</v>
      </c>
      <c r="E85" s="40" t="s">
        <v>195</v>
      </c>
      <c r="F85" s="40">
        <v>40</v>
      </c>
      <c r="G85" s="40" t="s">
        <v>133</v>
      </c>
      <c r="H85" s="43">
        <v>46</v>
      </c>
      <c r="I85" s="43" t="s">
        <v>19</v>
      </c>
      <c r="J85" s="43" t="s">
        <v>160</v>
      </c>
      <c r="K85" s="44">
        <v>83</v>
      </c>
      <c r="L85" s="45">
        <v>17</v>
      </c>
    </row>
    <row r="86" spans="1:12">
      <c r="A86" s="48">
        <v>85</v>
      </c>
      <c r="B86" s="50" t="s">
        <v>134</v>
      </c>
      <c r="C86" s="49">
        <v>1970</v>
      </c>
      <c r="D86" s="51">
        <v>4.6620370370370368E-2</v>
      </c>
      <c r="E86" s="49" t="s">
        <v>195</v>
      </c>
      <c r="F86" s="49">
        <v>40</v>
      </c>
      <c r="G86" s="49" t="s">
        <v>135</v>
      </c>
      <c r="H86" s="52">
        <v>44</v>
      </c>
      <c r="I86" s="52" t="s">
        <v>19</v>
      </c>
      <c r="J86" s="52" t="s">
        <v>160</v>
      </c>
      <c r="K86" s="53">
        <v>84</v>
      </c>
      <c r="L86" s="54">
        <v>16</v>
      </c>
    </row>
    <row r="87" spans="1:12">
      <c r="A87" s="39">
        <v>86</v>
      </c>
      <c r="B87" s="41" t="s">
        <v>136</v>
      </c>
      <c r="C87" s="40">
        <v>1984</v>
      </c>
      <c r="D87" s="42">
        <v>4.7361111111111111E-2</v>
      </c>
      <c r="E87" s="40" t="s">
        <v>195</v>
      </c>
      <c r="F87" s="40">
        <v>30</v>
      </c>
      <c r="G87" s="40" t="s">
        <v>121</v>
      </c>
      <c r="H87" s="43">
        <v>30</v>
      </c>
      <c r="I87" s="43" t="s">
        <v>19</v>
      </c>
      <c r="J87" s="43" t="s">
        <v>159</v>
      </c>
      <c r="K87" s="44">
        <v>85</v>
      </c>
      <c r="L87" s="45">
        <v>15</v>
      </c>
    </row>
    <row r="88" spans="1:12">
      <c r="A88" s="48">
        <v>87</v>
      </c>
      <c r="B88" s="50" t="s">
        <v>137</v>
      </c>
      <c r="C88" s="49">
        <v>1981</v>
      </c>
      <c r="D88" s="51">
        <v>4.8483796296296296E-2</v>
      </c>
      <c r="E88" s="49" t="s">
        <v>195</v>
      </c>
      <c r="F88" s="49">
        <v>30</v>
      </c>
      <c r="G88" s="49" t="s">
        <v>123</v>
      </c>
      <c r="H88" s="52">
        <v>33</v>
      </c>
      <c r="I88" s="52" t="s">
        <v>19</v>
      </c>
      <c r="J88" s="52" t="s">
        <v>159</v>
      </c>
      <c r="K88" s="53">
        <v>86</v>
      </c>
      <c r="L88" s="54">
        <v>14</v>
      </c>
    </row>
    <row r="89" spans="1:12">
      <c r="A89" s="39">
        <v>88</v>
      </c>
      <c r="B89" s="41" t="s">
        <v>138</v>
      </c>
      <c r="C89" s="40">
        <v>1963</v>
      </c>
      <c r="D89" s="42">
        <v>4.9062500000000002E-2</v>
      </c>
      <c r="E89" s="40" t="s">
        <v>195</v>
      </c>
      <c r="F89" s="40">
        <v>50</v>
      </c>
      <c r="G89" s="40" t="s">
        <v>76</v>
      </c>
      <c r="H89" s="43">
        <v>51</v>
      </c>
      <c r="I89" s="43" t="s">
        <v>19</v>
      </c>
      <c r="J89" s="43" t="s">
        <v>161</v>
      </c>
      <c r="K89" s="44">
        <v>87</v>
      </c>
      <c r="L89" s="45">
        <v>13</v>
      </c>
    </row>
    <row r="90" spans="1:12">
      <c r="A90" s="48">
        <v>89</v>
      </c>
      <c r="B90" s="50" t="s">
        <v>139</v>
      </c>
      <c r="C90" s="49">
        <v>1976</v>
      </c>
      <c r="D90" s="51">
        <v>4.9444444444444437E-2</v>
      </c>
      <c r="E90" s="49" t="s">
        <v>195</v>
      </c>
      <c r="F90" s="49">
        <v>30</v>
      </c>
      <c r="G90" s="49" t="s">
        <v>127</v>
      </c>
      <c r="H90" s="52">
        <v>38</v>
      </c>
      <c r="I90" s="52" t="s">
        <v>19</v>
      </c>
      <c r="J90" s="52" t="s">
        <v>159</v>
      </c>
      <c r="K90" s="53">
        <v>88</v>
      </c>
      <c r="L90" s="54">
        <v>12</v>
      </c>
    </row>
    <row r="91" spans="1:12">
      <c r="A91" s="39">
        <v>90</v>
      </c>
      <c r="B91" s="41" t="s">
        <v>140</v>
      </c>
      <c r="C91" s="40">
        <v>1988</v>
      </c>
      <c r="D91" s="42">
        <v>4.9942129629629628E-2</v>
      </c>
      <c r="E91" s="40" t="s">
        <v>195</v>
      </c>
      <c r="F91" s="40" t="s">
        <v>25</v>
      </c>
      <c r="G91" s="40" t="s">
        <v>58</v>
      </c>
      <c r="H91" s="43">
        <v>26</v>
      </c>
      <c r="I91" s="43" t="s">
        <v>19</v>
      </c>
      <c r="J91" s="43" t="s">
        <v>159</v>
      </c>
      <c r="K91" s="44">
        <v>89</v>
      </c>
      <c r="L91" s="45">
        <v>11</v>
      </c>
    </row>
    <row r="92" spans="1:12">
      <c r="A92" s="48">
        <v>91</v>
      </c>
      <c r="B92" s="50" t="s">
        <v>141</v>
      </c>
      <c r="C92" s="49">
        <v>1950</v>
      </c>
      <c r="D92" s="51">
        <v>4.9988425925925922E-2</v>
      </c>
      <c r="E92" s="49" t="s">
        <v>195</v>
      </c>
      <c r="F92" s="49">
        <v>60</v>
      </c>
      <c r="G92" s="49" t="s">
        <v>39</v>
      </c>
      <c r="H92" s="52">
        <v>64</v>
      </c>
      <c r="I92" s="52" t="s">
        <v>19</v>
      </c>
      <c r="J92" s="52" t="s">
        <v>162</v>
      </c>
      <c r="K92" s="53">
        <v>90</v>
      </c>
      <c r="L92" s="54">
        <v>10</v>
      </c>
    </row>
    <row r="93" spans="1:12">
      <c r="A93" s="39">
        <v>92</v>
      </c>
      <c r="B93" s="41" t="s">
        <v>142</v>
      </c>
      <c r="C93" s="40">
        <v>1961</v>
      </c>
      <c r="D93" s="42">
        <v>5.1331018518518519E-2</v>
      </c>
      <c r="E93" s="40" t="s">
        <v>195</v>
      </c>
      <c r="F93" s="40">
        <v>50</v>
      </c>
      <c r="G93" s="40" t="s">
        <v>80</v>
      </c>
      <c r="H93" s="43">
        <v>53</v>
      </c>
      <c r="I93" s="43" t="s">
        <v>19</v>
      </c>
      <c r="J93" s="43" t="s">
        <v>161</v>
      </c>
      <c r="K93" s="44">
        <v>91</v>
      </c>
      <c r="L93" s="45">
        <v>9</v>
      </c>
    </row>
    <row r="94" spans="1:12">
      <c r="A94" s="48">
        <v>93</v>
      </c>
      <c r="B94" s="50" t="s">
        <v>143</v>
      </c>
      <c r="C94" s="49">
        <v>1953</v>
      </c>
      <c r="D94" s="51">
        <v>5.3877314814814815E-2</v>
      </c>
      <c r="E94" s="49" t="s">
        <v>195</v>
      </c>
      <c r="F94" s="49">
        <v>60</v>
      </c>
      <c r="G94" s="49" t="s">
        <v>43</v>
      </c>
      <c r="H94" s="52">
        <v>61</v>
      </c>
      <c r="I94" s="52" t="s">
        <v>19</v>
      </c>
      <c r="J94" s="52" t="s">
        <v>162</v>
      </c>
      <c r="K94" s="53">
        <v>92</v>
      </c>
      <c r="L94" s="54">
        <v>8</v>
      </c>
    </row>
    <row r="95" spans="1:12">
      <c r="A95" s="39">
        <v>94</v>
      </c>
      <c r="B95" s="41" t="s">
        <v>144</v>
      </c>
      <c r="C95" s="40">
        <v>1941</v>
      </c>
      <c r="D95" s="42">
        <v>5.409722222222222E-2</v>
      </c>
      <c r="E95" s="40" t="s">
        <v>195</v>
      </c>
      <c r="F95" s="40" t="s">
        <v>131</v>
      </c>
      <c r="G95" s="40" t="s">
        <v>23</v>
      </c>
      <c r="H95" s="43">
        <v>73</v>
      </c>
      <c r="I95" s="43" t="s">
        <v>19</v>
      </c>
      <c r="J95" s="43" t="s">
        <v>163</v>
      </c>
      <c r="K95" s="44">
        <v>93</v>
      </c>
      <c r="L95" s="45">
        <v>7</v>
      </c>
    </row>
    <row r="96" spans="1:12">
      <c r="A96" s="48">
        <v>95</v>
      </c>
      <c r="B96" s="50" t="s">
        <v>145</v>
      </c>
      <c r="C96" s="49">
        <v>1993</v>
      </c>
      <c r="D96" s="51">
        <v>5.4201388888888889E-2</v>
      </c>
      <c r="E96" s="49" t="s">
        <v>195</v>
      </c>
      <c r="F96" s="49" t="s">
        <v>25</v>
      </c>
      <c r="G96" s="49" t="s">
        <v>61</v>
      </c>
      <c r="H96" s="52">
        <v>21</v>
      </c>
      <c r="I96" s="52" t="s">
        <v>19</v>
      </c>
      <c r="J96" s="52" t="s">
        <v>159</v>
      </c>
      <c r="K96" s="53">
        <v>94</v>
      </c>
      <c r="L96" s="54">
        <v>6</v>
      </c>
    </row>
    <row r="97" spans="1:12">
      <c r="A97" s="39">
        <v>96</v>
      </c>
      <c r="B97" s="41" t="s">
        <v>146</v>
      </c>
      <c r="C97" s="40">
        <v>1967</v>
      </c>
      <c r="D97" s="42">
        <v>6.0682870370370373E-2</v>
      </c>
      <c r="E97" s="40" t="s">
        <v>195</v>
      </c>
      <c r="F97" s="40">
        <v>40</v>
      </c>
      <c r="G97" s="40" t="s">
        <v>147</v>
      </c>
      <c r="H97" s="43">
        <v>47</v>
      </c>
      <c r="I97" s="43" t="s">
        <v>19</v>
      </c>
      <c r="J97" s="43" t="s">
        <v>160</v>
      </c>
      <c r="K97" s="44">
        <v>95</v>
      </c>
      <c r="L97" s="45">
        <v>5</v>
      </c>
    </row>
    <row r="98" spans="1:12">
      <c r="A98" s="48">
        <v>97</v>
      </c>
      <c r="B98" s="50" t="s">
        <v>148</v>
      </c>
      <c r="C98" s="49">
        <v>1967</v>
      </c>
      <c r="D98" s="51">
        <v>6.0682870370370373E-2</v>
      </c>
      <c r="E98" s="49" t="s">
        <v>195</v>
      </c>
      <c r="F98" s="49">
        <v>40</v>
      </c>
      <c r="G98" s="49" t="s">
        <v>149</v>
      </c>
      <c r="H98" s="52">
        <v>47</v>
      </c>
      <c r="I98" s="52" t="s">
        <v>19</v>
      </c>
      <c r="J98" s="52" t="s">
        <v>160</v>
      </c>
      <c r="K98" s="53">
        <v>96</v>
      </c>
      <c r="L98" s="54">
        <v>4</v>
      </c>
    </row>
    <row r="101" spans="1:12">
      <c r="A101" s="35" t="s">
        <v>5</v>
      </c>
      <c r="B101" s="36" t="s">
        <v>7</v>
      </c>
      <c r="C101" s="35" t="s">
        <v>8</v>
      </c>
      <c r="D101" s="35" t="s">
        <v>10</v>
      </c>
      <c r="E101" s="35" t="s">
        <v>11</v>
      </c>
      <c r="F101" s="35" t="s">
        <v>12</v>
      </c>
      <c r="G101" s="35" t="s">
        <v>13</v>
      </c>
      <c r="H101" s="35" t="s">
        <v>153</v>
      </c>
      <c r="I101" s="36" t="s">
        <v>14</v>
      </c>
      <c r="J101" s="37" t="s">
        <v>16</v>
      </c>
      <c r="K101" s="38" t="s">
        <v>15</v>
      </c>
      <c r="L101" s="35" t="s">
        <v>204</v>
      </c>
    </row>
    <row r="102" spans="1:12">
      <c r="A102" s="39">
        <v>1</v>
      </c>
      <c r="B102" s="41" t="s">
        <v>170</v>
      </c>
      <c r="C102" s="40">
        <v>1975</v>
      </c>
      <c r="D102" s="42">
        <v>3.4548611111111113E-2</v>
      </c>
      <c r="E102" s="40" t="s">
        <v>194</v>
      </c>
      <c r="F102" s="40">
        <v>30</v>
      </c>
      <c r="G102" s="40" t="s">
        <v>20</v>
      </c>
      <c r="H102" s="43">
        <v>39</v>
      </c>
      <c r="I102" s="43" t="s">
        <v>158</v>
      </c>
      <c r="J102" s="43" t="s">
        <v>160</v>
      </c>
      <c r="K102" s="44">
        <v>1</v>
      </c>
      <c r="L102" s="45">
        <v>102</v>
      </c>
    </row>
    <row r="103" spans="1:12">
      <c r="A103" s="48">
        <v>2</v>
      </c>
      <c r="B103" s="50" t="s">
        <v>171</v>
      </c>
      <c r="C103" s="49">
        <v>1982</v>
      </c>
      <c r="D103" s="51">
        <v>3.516203703703704E-2</v>
      </c>
      <c r="E103" s="49" t="s">
        <v>194</v>
      </c>
      <c r="F103" s="49">
        <v>30</v>
      </c>
      <c r="G103" s="49" t="s">
        <v>23</v>
      </c>
      <c r="H103" s="52">
        <v>32</v>
      </c>
      <c r="I103" s="52" t="s">
        <v>158</v>
      </c>
      <c r="J103" s="52" t="s">
        <v>159</v>
      </c>
      <c r="K103" s="53">
        <v>2</v>
      </c>
      <c r="L103" s="54">
        <v>99</v>
      </c>
    </row>
    <row r="104" spans="1:12">
      <c r="A104" s="39">
        <v>3</v>
      </c>
      <c r="B104" s="41" t="s">
        <v>172</v>
      </c>
      <c r="C104" s="40">
        <v>1982</v>
      </c>
      <c r="D104" s="42">
        <v>3.7650462962962962E-2</v>
      </c>
      <c r="E104" s="40" t="s">
        <v>194</v>
      </c>
      <c r="F104" s="40">
        <v>30</v>
      </c>
      <c r="G104" s="40" t="s">
        <v>29</v>
      </c>
      <c r="H104" s="43">
        <v>32</v>
      </c>
      <c r="I104" s="43" t="s">
        <v>158</v>
      </c>
      <c r="J104" s="43" t="s">
        <v>159</v>
      </c>
      <c r="K104" s="44">
        <v>3</v>
      </c>
      <c r="L104" s="45">
        <v>97</v>
      </c>
    </row>
    <row r="105" spans="1:12">
      <c r="A105" s="48">
        <v>4</v>
      </c>
      <c r="B105" s="50" t="s">
        <v>173</v>
      </c>
      <c r="C105" s="49">
        <v>1993</v>
      </c>
      <c r="D105" s="51">
        <v>3.8460648148148147E-2</v>
      </c>
      <c r="E105" s="49" t="s">
        <v>194</v>
      </c>
      <c r="F105" s="49" t="s">
        <v>25</v>
      </c>
      <c r="G105" s="49" t="s">
        <v>20</v>
      </c>
      <c r="H105" s="52">
        <v>21</v>
      </c>
      <c r="I105" s="52" t="s">
        <v>158</v>
      </c>
      <c r="J105" s="52" t="s">
        <v>159</v>
      </c>
      <c r="K105" s="53">
        <v>4</v>
      </c>
      <c r="L105" s="54">
        <v>96</v>
      </c>
    </row>
    <row r="106" spans="1:12">
      <c r="A106" s="39">
        <v>5</v>
      </c>
      <c r="B106" s="41" t="s">
        <v>174</v>
      </c>
      <c r="C106" s="40">
        <v>1969</v>
      </c>
      <c r="D106" s="42">
        <v>3.8668981481481478E-2</v>
      </c>
      <c r="E106" s="40" t="s">
        <v>194</v>
      </c>
      <c r="F106" s="40">
        <v>40</v>
      </c>
      <c r="G106" s="40" t="s">
        <v>20</v>
      </c>
      <c r="H106" s="43">
        <v>45</v>
      </c>
      <c r="I106" s="43" t="s">
        <v>158</v>
      </c>
      <c r="J106" s="43" t="s">
        <v>160</v>
      </c>
      <c r="K106" s="44">
        <v>5</v>
      </c>
      <c r="L106" s="45">
        <v>95</v>
      </c>
    </row>
    <row r="107" spans="1:12">
      <c r="A107" s="48">
        <v>6</v>
      </c>
      <c r="B107" s="50" t="s">
        <v>175</v>
      </c>
      <c r="C107" s="49">
        <v>1978</v>
      </c>
      <c r="D107" s="51">
        <v>3.8784722222222227E-2</v>
      </c>
      <c r="E107" s="49" t="s">
        <v>194</v>
      </c>
      <c r="F107" s="49">
        <v>30</v>
      </c>
      <c r="G107" s="49" t="s">
        <v>33</v>
      </c>
      <c r="H107" s="52">
        <v>36</v>
      </c>
      <c r="I107" s="52" t="s">
        <v>158</v>
      </c>
      <c r="J107" s="52" t="s">
        <v>160</v>
      </c>
      <c r="K107" s="53">
        <v>6</v>
      </c>
      <c r="L107" s="54">
        <v>94</v>
      </c>
    </row>
    <row r="108" spans="1:12">
      <c r="A108" s="39">
        <v>7</v>
      </c>
      <c r="B108" s="41" t="s">
        <v>176</v>
      </c>
      <c r="C108" s="40">
        <v>1977</v>
      </c>
      <c r="D108" s="42">
        <v>3.9467592592592596E-2</v>
      </c>
      <c r="E108" s="40" t="s">
        <v>194</v>
      </c>
      <c r="F108" s="40">
        <v>30</v>
      </c>
      <c r="G108" s="40" t="s">
        <v>39</v>
      </c>
      <c r="H108" s="43">
        <v>37</v>
      </c>
      <c r="I108" s="43" t="s">
        <v>158</v>
      </c>
      <c r="J108" s="43" t="s">
        <v>160</v>
      </c>
      <c r="K108" s="44">
        <v>7</v>
      </c>
      <c r="L108" s="45">
        <v>93</v>
      </c>
    </row>
    <row r="109" spans="1:12">
      <c r="A109" s="48">
        <v>8</v>
      </c>
      <c r="B109" s="50" t="s">
        <v>177</v>
      </c>
      <c r="C109" s="49">
        <v>1981</v>
      </c>
      <c r="D109" s="51">
        <v>4.0868055555555553E-2</v>
      </c>
      <c r="E109" s="49" t="s">
        <v>194</v>
      </c>
      <c r="F109" s="49">
        <v>30</v>
      </c>
      <c r="G109" s="49" t="s">
        <v>43</v>
      </c>
      <c r="H109" s="52">
        <v>33</v>
      </c>
      <c r="I109" s="52" t="s">
        <v>158</v>
      </c>
      <c r="J109" s="52" t="s">
        <v>159</v>
      </c>
      <c r="K109" s="53">
        <v>8</v>
      </c>
      <c r="L109" s="54">
        <v>92</v>
      </c>
    </row>
    <row r="110" spans="1:12">
      <c r="A110" s="39">
        <v>9</v>
      </c>
      <c r="B110" s="41" t="s">
        <v>178</v>
      </c>
      <c r="C110" s="40">
        <v>1973</v>
      </c>
      <c r="D110" s="42">
        <v>4.116898148148148E-2</v>
      </c>
      <c r="E110" s="40" t="s">
        <v>194</v>
      </c>
      <c r="F110" s="40">
        <v>40</v>
      </c>
      <c r="G110" s="40" t="s">
        <v>23</v>
      </c>
      <c r="H110" s="43">
        <v>41</v>
      </c>
      <c r="I110" s="43" t="s">
        <v>158</v>
      </c>
      <c r="J110" s="43" t="s">
        <v>160</v>
      </c>
      <c r="K110" s="44">
        <v>9</v>
      </c>
      <c r="L110" s="45">
        <v>91</v>
      </c>
    </row>
    <row r="111" spans="1:12">
      <c r="A111" s="48">
        <v>10</v>
      </c>
      <c r="B111" s="50" t="s">
        <v>179</v>
      </c>
      <c r="C111" s="49">
        <v>1966</v>
      </c>
      <c r="D111" s="51">
        <v>4.1840277777777775E-2</v>
      </c>
      <c r="E111" s="49" t="s">
        <v>194</v>
      </c>
      <c r="F111" s="49">
        <v>40</v>
      </c>
      <c r="G111" s="49" t="s">
        <v>29</v>
      </c>
      <c r="H111" s="52">
        <v>48</v>
      </c>
      <c r="I111" s="52" t="s">
        <v>158</v>
      </c>
      <c r="J111" s="52" t="s">
        <v>160</v>
      </c>
      <c r="K111" s="53">
        <v>10</v>
      </c>
      <c r="L111" s="54">
        <v>90</v>
      </c>
    </row>
    <row r="112" spans="1:12">
      <c r="A112" s="39">
        <v>11</v>
      </c>
      <c r="B112" s="41" t="s">
        <v>180</v>
      </c>
      <c r="C112" s="40">
        <v>1980</v>
      </c>
      <c r="D112" s="42">
        <v>4.2986111111111114E-2</v>
      </c>
      <c r="E112" s="40" t="s">
        <v>194</v>
      </c>
      <c r="F112" s="40">
        <v>30</v>
      </c>
      <c r="G112" s="40" t="s">
        <v>49</v>
      </c>
      <c r="H112" s="43">
        <v>34</v>
      </c>
      <c r="I112" s="43" t="s">
        <v>158</v>
      </c>
      <c r="J112" s="43" t="s">
        <v>159</v>
      </c>
      <c r="K112" s="44">
        <v>11</v>
      </c>
      <c r="L112" s="45">
        <v>89</v>
      </c>
    </row>
    <row r="113" spans="1:12">
      <c r="A113" s="48">
        <v>12</v>
      </c>
      <c r="B113" s="50" t="s">
        <v>181</v>
      </c>
      <c r="C113" s="49">
        <v>1962</v>
      </c>
      <c r="D113" s="51">
        <v>4.3668981481481482E-2</v>
      </c>
      <c r="E113" s="49" t="s">
        <v>194</v>
      </c>
      <c r="F113" s="49">
        <v>50</v>
      </c>
      <c r="G113" s="49" t="s">
        <v>20</v>
      </c>
      <c r="H113" s="52">
        <v>52</v>
      </c>
      <c r="I113" s="52" t="s">
        <v>158</v>
      </c>
      <c r="J113" s="52" t="s">
        <v>160</v>
      </c>
      <c r="K113" s="53">
        <v>12</v>
      </c>
      <c r="L113" s="54">
        <v>88</v>
      </c>
    </row>
    <row r="114" spans="1:12">
      <c r="A114" s="39">
        <v>13</v>
      </c>
      <c r="B114" s="41" t="s">
        <v>182</v>
      </c>
      <c r="C114" s="40">
        <v>1980</v>
      </c>
      <c r="D114" s="42">
        <v>4.5000000000000005E-2</v>
      </c>
      <c r="E114" s="40" t="s">
        <v>194</v>
      </c>
      <c r="F114" s="40">
        <v>30</v>
      </c>
      <c r="G114" s="40" t="s">
        <v>51</v>
      </c>
      <c r="H114" s="43">
        <v>34</v>
      </c>
      <c r="I114" s="43" t="s">
        <v>158</v>
      </c>
      <c r="J114" s="43" t="s">
        <v>159</v>
      </c>
      <c r="K114" s="44">
        <v>13</v>
      </c>
      <c r="L114" s="45">
        <v>87</v>
      </c>
    </row>
    <row r="115" spans="1:12">
      <c r="A115" s="48">
        <v>14</v>
      </c>
      <c r="B115" s="50" t="s">
        <v>183</v>
      </c>
      <c r="C115" s="49">
        <v>1969</v>
      </c>
      <c r="D115" s="51">
        <v>4.5335648148148146E-2</v>
      </c>
      <c r="E115" s="49" t="s">
        <v>194</v>
      </c>
      <c r="F115" s="49">
        <v>40</v>
      </c>
      <c r="G115" s="49" t="s">
        <v>33</v>
      </c>
      <c r="H115" s="52">
        <v>45</v>
      </c>
      <c r="I115" s="52" t="s">
        <v>158</v>
      </c>
      <c r="J115" s="52" t="s">
        <v>160</v>
      </c>
      <c r="K115" s="53">
        <v>14</v>
      </c>
      <c r="L115" s="54">
        <v>86</v>
      </c>
    </row>
    <row r="116" spans="1:12">
      <c r="A116" s="39">
        <v>15</v>
      </c>
      <c r="B116" s="41" t="s">
        <v>184</v>
      </c>
      <c r="C116" s="40">
        <v>1960</v>
      </c>
      <c r="D116" s="42">
        <v>4.5717592592592594E-2</v>
      </c>
      <c r="E116" s="40" t="s">
        <v>194</v>
      </c>
      <c r="F116" s="40">
        <v>50</v>
      </c>
      <c r="G116" s="40" t="s">
        <v>23</v>
      </c>
      <c r="H116" s="43">
        <v>54</v>
      </c>
      <c r="I116" s="43" t="s">
        <v>158</v>
      </c>
      <c r="J116" s="43" t="s">
        <v>160</v>
      </c>
      <c r="K116" s="44">
        <v>15</v>
      </c>
      <c r="L116" s="45">
        <v>85</v>
      </c>
    </row>
    <row r="117" spans="1:12">
      <c r="A117" s="48">
        <v>16</v>
      </c>
      <c r="B117" s="50" t="s">
        <v>185</v>
      </c>
      <c r="C117" s="49">
        <v>1968</v>
      </c>
      <c r="D117" s="51">
        <v>4.6261574074074073E-2</v>
      </c>
      <c r="E117" s="49" t="s">
        <v>194</v>
      </c>
      <c r="F117" s="49">
        <v>40</v>
      </c>
      <c r="G117" s="49" t="s">
        <v>39</v>
      </c>
      <c r="H117" s="52">
        <v>46</v>
      </c>
      <c r="I117" s="52" t="s">
        <v>158</v>
      </c>
      <c r="J117" s="52" t="s">
        <v>160</v>
      </c>
      <c r="K117" s="53">
        <v>16</v>
      </c>
      <c r="L117" s="54">
        <v>84</v>
      </c>
    </row>
    <row r="118" spans="1:12">
      <c r="A118" s="39">
        <v>17</v>
      </c>
      <c r="B118" s="41" t="s">
        <v>186</v>
      </c>
      <c r="C118" s="40">
        <v>1967</v>
      </c>
      <c r="D118" s="42">
        <v>4.7858796296296295E-2</v>
      </c>
      <c r="E118" s="40" t="s">
        <v>194</v>
      </c>
      <c r="F118" s="40">
        <v>40</v>
      </c>
      <c r="G118" s="40" t="s">
        <v>43</v>
      </c>
      <c r="H118" s="43">
        <v>47</v>
      </c>
      <c r="I118" s="43" t="s">
        <v>158</v>
      </c>
      <c r="J118" s="43" t="s">
        <v>160</v>
      </c>
      <c r="K118" s="44">
        <v>17</v>
      </c>
      <c r="L118" s="45">
        <v>83</v>
      </c>
    </row>
    <row r="119" spans="1:12">
      <c r="A119" s="48">
        <v>18</v>
      </c>
      <c r="B119" s="50" t="s">
        <v>187</v>
      </c>
      <c r="C119" s="49">
        <v>1983</v>
      </c>
      <c r="D119" s="51">
        <v>4.8344907407407406E-2</v>
      </c>
      <c r="E119" s="49" t="s">
        <v>194</v>
      </c>
      <c r="F119" s="49">
        <v>30</v>
      </c>
      <c r="G119" s="49" t="s">
        <v>54</v>
      </c>
      <c r="H119" s="52">
        <v>31</v>
      </c>
      <c r="I119" s="52" t="s">
        <v>158</v>
      </c>
      <c r="J119" s="52" t="s">
        <v>159</v>
      </c>
      <c r="K119" s="53">
        <v>18</v>
      </c>
      <c r="L119" s="54">
        <v>82</v>
      </c>
    </row>
    <row r="120" spans="1:12">
      <c r="A120" s="39">
        <v>19</v>
      </c>
      <c r="B120" s="41" t="s">
        <v>188</v>
      </c>
      <c r="C120" s="40">
        <v>1969</v>
      </c>
      <c r="D120" s="42">
        <v>5.3321759259259256E-2</v>
      </c>
      <c r="E120" s="40" t="s">
        <v>194</v>
      </c>
      <c r="F120" s="40"/>
      <c r="G120" s="40"/>
      <c r="H120" s="43">
        <v>45</v>
      </c>
      <c r="I120" s="43" t="s">
        <v>158</v>
      </c>
      <c r="J120" s="43" t="s">
        <v>160</v>
      </c>
      <c r="K120" s="44">
        <v>19</v>
      </c>
      <c r="L120" s="45">
        <v>81</v>
      </c>
    </row>
    <row r="121" spans="1:12">
      <c r="A121" s="48">
        <v>20</v>
      </c>
      <c r="B121" s="50" t="s">
        <v>189</v>
      </c>
      <c r="C121" s="49">
        <v>1982</v>
      </c>
      <c r="D121" s="51">
        <v>5.334490740740741E-2</v>
      </c>
      <c r="E121" s="49" t="s">
        <v>194</v>
      </c>
      <c r="F121" s="49">
        <v>30</v>
      </c>
      <c r="G121" s="49" t="s">
        <v>58</v>
      </c>
      <c r="H121" s="52">
        <v>32</v>
      </c>
      <c r="I121" s="52" t="s">
        <v>158</v>
      </c>
      <c r="J121" s="52" t="s">
        <v>159</v>
      </c>
      <c r="K121" s="53">
        <v>20</v>
      </c>
      <c r="L121" s="54">
        <v>80</v>
      </c>
    </row>
    <row r="122" spans="1:12">
      <c r="A122" s="39">
        <v>21</v>
      </c>
      <c r="B122" s="41" t="s">
        <v>190</v>
      </c>
      <c r="C122" s="40">
        <v>1980</v>
      </c>
      <c r="D122" s="42">
        <v>5.4189814814814809E-2</v>
      </c>
      <c r="E122" s="40" t="s">
        <v>194</v>
      </c>
      <c r="F122" s="40">
        <v>30</v>
      </c>
      <c r="G122" s="40" t="s">
        <v>61</v>
      </c>
      <c r="H122" s="43">
        <v>34</v>
      </c>
      <c r="I122" s="43" t="s">
        <v>158</v>
      </c>
      <c r="J122" s="43" t="s">
        <v>159</v>
      </c>
      <c r="K122" s="44">
        <v>21</v>
      </c>
      <c r="L122" s="45">
        <v>79</v>
      </c>
    </row>
    <row r="123" spans="1:12">
      <c r="A123" s="48">
        <v>22</v>
      </c>
      <c r="B123" s="50" t="s">
        <v>191</v>
      </c>
      <c r="C123" s="49">
        <v>1992</v>
      </c>
      <c r="D123" s="51">
        <v>5.4988425925925927E-2</v>
      </c>
      <c r="E123" s="49" t="s">
        <v>194</v>
      </c>
      <c r="F123" s="49" t="s">
        <v>25</v>
      </c>
      <c r="G123" s="49" t="s">
        <v>23</v>
      </c>
      <c r="H123" s="52">
        <v>22</v>
      </c>
      <c r="I123" s="52" t="s">
        <v>158</v>
      </c>
      <c r="J123" s="52" t="s">
        <v>159</v>
      </c>
      <c r="K123" s="53">
        <v>22</v>
      </c>
      <c r="L123" s="54">
        <v>78</v>
      </c>
    </row>
    <row r="124" spans="1:12">
      <c r="A124" s="39">
        <v>23</v>
      </c>
      <c r="B124" s="41" t="s">
        <v>192</v>
      </c>
      <c r="C124" s="40">
        <v>1966</v>
      </c>
      <c r="D124" s="42">
        <v>5.5034722222222221E-2</v>
      </c>
      <c r="E124" s="40" t="s">
        <v>194</v>
      </c>
      <c r="F124" s="40">
        <v>40</v>
      </c>
      <c r="G124" s="40" t="s">
        <v>49</v>
      </c>
      <c r="H124" s="43">
        <v>48</v>
      </c>
      <c r="I124" s="43" t="s">
        <v>158</v>
      </c>
      <c r="J124" s="43" t="s">
        <v>160</v>
      </c>
      <c r="K124" s="44">
        <v>23</v>
      </c>
      <c r="L124" s="45">
        <v>77</v>
      </c>
    </row>
    <row r="125" spans="1:12">
      <c r="A125" s="48">
        <v>24</v>
      </c>
      <c r="B125" s="50" t="s">
        <v>193</v>
      </c>
      <c r="C125" s="49">
        <v>1982</v>
      </c>
      <c r="D125" s="51">
        <v>6.5752314814814819E-2</v>
      </c>
      <c r="E125" s="49" t="s">
        <v>194</v>
      </c>
      <c r="F125" s="49">
        <v>30</v>
      </c>
      <c r="G125" s="49" t="s">
        <v>66</v>
      </c>
      <c r="H125" s="52">
        <v>32</v>
      </c>
      <c r="I125" s="52" t="s">
        <v>158</v>
      </c>
      <c r="J125" s="52" t="s">
        <v>159</v>
      </c>
      <c r="K125" s="53">
        <v>24</v>
      </c>
      <c r="L125" s="54">
        <v>76</v>
      </c>
    </row>
    <row r="128" spans="1:12">
      <c r="A128" s="35" t="s">
        <v>5</v>
      </c>
      <c r="B128" s="36" t="s">
        <v>7</v>
      </c>
      <c r="C128" s="35" t="s">
        <v>8</v>
      </c>
      <c r="D128" s="35" t="s">
        <v>10</v>
      </c>
      <c r="E128" s="35" t="s">
        <v>11</v>
      </c>
      <c r="F128" s="35" t="s">
        <v>12</v>
      </c>
      <c r="G128" s="35" t="s">
        <v>13</v>
      </c>
      <c r="H128" s="35" t="s">
        <v>153</v>
      </c>
      <c r="I128" s="36" t="s">
        <v>14</v>
      </c>
      <c r="J128" s="37" t="s">
        <v>16</v>
      </c>
      <c r="K128" s="38" t="s">
        <v>17</v>
      </c>
      <c r="L128" s="35" t="s">
        <v>200</v>
      </c>
    </row>
    <row r="129" spans="1:12">
      <c r="A129" s="39">
        <v>2</v>
      </c>
      <c r="B129" s="41" t="s">
        <v>21</v>
      </c>
      <c r="C129" s="40">
        <v>1975</v>
      </c>
      <c r="D129" s="42">
        <v>3.1226851851851853E-2</v>
      </c>
      <c r="E129" s="40" t="s">
        <v>195</v>
      </c>
      <c r="F129" s="40">
        <v>30</v>
      </c>
      <c r="G129" s="40" t="s">
        <v>20</v>
      </c>
      <c r="H129" s="43">
        <v>39</v>
      </c>
      <c r="I129" s="43" t="s">
        <v>19</v>
      </c>
      <c r="J129" s="43" t="s">
        <v>159</v>
      </c>
      <c r="K129" s="46">
        <v>1</v>
      </c>
      <c r="L129" s="47">
        <v>32</v>
      </c>
    </row>
    <row r="130" spans="1:12">
      <c r="A130" s="48">
        <v>3</v>
      </c>
      <c r="B130" s="50" t="s">
        <v>22</v>
      </c>
      <c r="C130" s="49">
        <v>1976</v>
      </c>
      <c r="D130" s="51">
        <v>3.1319444444444448E-2</v>
      </c>
      <c r="E130" s="49" t="s">
        <v>195</v>
      </c>
      <c r="F130" s="49">
        <v>30</v>
      </c>
      <c r="G130" s="49" t="s">
        <v>23</v>
      </c>
      <c r="H130" s="52">
        <v>38</v>
      </c>
      <c r="I130" s="52" t="s">
        <v>19</v>
      </c>
      <c r="J130" s="52" t="s">
        <v>159</v>
      </c>
      <c r="K130" s="55">
        <v>2</v>
      </c>
      <c r="L130" s="56">
        <v>29</v>
      </c>
    </row>
    <row r="131" spans="1:12">
      <c r="A131" s="39">
        <v>4</v>
      </c>
      <c r="B131" s="41" t="s">
        <v>24</v>
      </c>
      <c r="C131" s="40">
        <v>1990</v>
      </c>
      <c r="D131" s="42">
        <v>3.1608796296296295E-2</v>
      </c>
      <c r="E131" s="40" t="s">
        <v>195</v>
      </c>
      <c r="F131" s="40" t="s">
        <v>25</v>
      </c>
      <c r="G131" s="40" t="s">
        <v>20</v>
      </c>
      <c r="H131" s="43">
        <v>24</v>
      </c>
      <c r="I131" s="43" t="s">
        <v>19</v>
      </c>
      <c r="J131" s="43" t="s">
        <v>159</v>
      </c>
      <c r="K131" s="46">
        <v>3</v>
      </c>
      <c r="L131" s="47">
        <v>27</v>
      </c>
    </row>
    <row r="132" spans="1:12">
      <c r="A132" s="48">
        <v>8</v>
      </c>
      <c r="B132" s="50" t="s">
        <v>30</v>
      </c>
      <c r="C132" s="49">
        <v>1979</v>
      </c>
      <c r="D132" s="51">
        <v>3.2881944444444443E-2</v>
      </c>
      <c r="E132" s="49" t="s">
        <v>195</v>
      </c>
      <c r="F132" s="49">
        <v>30</v>
      </c>
      <c r="G132" s="49" t="s">
        <v>29</v>
      </c>
      <c r="H132" s="52">
        <v>35</v>
      </c>
      <c r="I132" s="52" t="s">
        <v>19</v>
      </c>
      <c r="J132" s="52" t="s">
        <v>159</v>
      </c>
      <c r="K132" s="55">
        <v>4</v>
      </c>
      <c r="L132" s="56">
        <v>25</v>
      </c>
    </row>
    <row r="133" spans="1:12">
      <c r="A133" s="39">
        <v>10</v>
      </c>
      <c r="B133" s="41" t="s">
        <v>32</v>
      </c>
      <c r="C133" s="40">
        <v>1976</v>
      </c>
      <c r="D133" s="42">
        <v>3.3483796296296296E-2</v>
      </c>
      <c r="E133" s="40" t="s">
        <v>195</v>
      </c>
      <c r="F133" s="40">
        <v>30</v>
      </c>
      <c r="G133" s="40" t="s">
        <v>33</v>
      </c>
      <c r="H133" s="43">
        <v>38</v>
      </c>
      <c r="I133" s="43" t="s">
        <v>19</v>
      </c>
      <c r="J133" s="43" t="s">
        <v>159</v>
      </c>
      <c r="K133" s="46">
        <v>5</v>
      </c>
      <c r="L133" s="47">
        <v>23</v>
      </c>
    </row>
    <row r="134" spans="1:12">
      <c r="A134" s="48">
        <v>16</v>
      </c>
      <c r="B134" s="50" t="s">
        <v>40</v>
      </c>
      <c r="C134" s="49">
        <v>1983</v>
      </c>
      <c r="D134" s="51">
        <v>3.471064814814815E-2</v>
      </c>
      <c r="E134" s="49" t="s">
        <v>195</v>
      </c>
      <c r="F134" s="49">
        <v>30</v>
      </c>
      <c r="G134" s="49" t="s">
        <v>39</v>
      </c>
      <c r="H134" s="52">
        <v>31</v>
      </c>
      <c r="I134" s="52" t="s">
        <v>19</v>
      </c>
      <c r="J134" s="52" t="s">
        <v>159</v>
      </c>
      <c r="K134" s="55">
        <v>6</v>
      </c>
      <c r="L134" s="56">
        <v>22</v>
      </c>
    </row>
    <row r="135" spans="1:12">
      <c r="A135" s="39">
        <v>18</v>
      </c>
      <c r="B135" s="41" t="s">
        <v>42</v>
      </c>
      <c r="C135" s="40">
        <v>1980</v>
      </c>
      <c r="D135" s="42">
        <v>3.4745370370370371E-2</v>
      </c>
      <c r="E135" s="40" t="s">
        <v>195</v>
      </c>
      <c r="F135" s="40">
        <v>30</v>
      </c>
      <c r="G135" s="40" t="s">
        <v>43</v>
      </c>
      <c r="H135" s="43">
        <v>34</v>
      </c>
      <c r="I135" s="43" t="s">
        <v>19</v>
      </c>
      <c r="J135" s="43" t="s">
        <v>159</v>
      </c>
      <c r="K135" s="46">
        <v>7</v>
      </c>
      <c r="L135" s="47">
        <v>21</v>
      </c>
    </row>
    <row r="136" spans="1:12">
      <c r="A136" s="48">
        <v>24</v>
      </c>
      <c r="B136" s="50" t="s">
        <v>52</v>
      </c>
      <c r="C136" s="49">
        <v>1991</v>
      </c>
      <c r="D136" s="51">
        <v>3.5520833333333328E-2</v>
      </c>
      <c r="E136" s="49" t="s">
        <v>195</v>
      </c>
      <c r="F136" s="49" t="s">
        <v>25</v>
      </c>
      <c r="G136" s="49" t="s">
        <v>23</v>
      </c>
      <c r="H136" s="52">
        <v>23</v>
      </c>
      <c r="I136" s="52" t="s">
        <v>19</v>
      </c>
      <c r="J136" s="52" t="s">
        <v>159</v>
      </c>
      <c r="K136" s="55">
        <v>8</v>
      </c>
      <c r="L136" s="56">
        <v>20</v>
      </c>
    </row>
    <row r="137" spans="1:12">
      <c r="A137" s="39">
        <v>26</v>
      </c>
      <c r="B137" s="41" t="s">
        <v>55</v>
      </c>
      <c r="C137" s="40">
        <v>1980</v>
      </c>
      <c r="D137" s="42">
        <v>3.5694444444444445E-2</v>
      </c>
      <c r="E137" s="40" t="s">
        <v>195</v>
      </c>
      <c r="F137" s="40">
        <v>30</v>
      </c>
      <c r="G137" s="40" t="s">
        <v>49</v>
      </c>
      <c r="H137" s="43">
        <v>34</v>
      </c>
      <c r="I137" s="43" t="s">
        <v>19</v>
      </c>
      <c r="J137" s="43" t="s">
        <v>159</v>
      </c>
      <c r="K137" s="46">
        <v>9</v>
      </c>
      <c r="L137" s="47">
        <v>19</v>
      </c>
    </row>
    <row r="138" spans="1:12">
      <c r="A138" s="48">
        <v>29</v>
      </c>
      <c r="B138" s="50" t="s">
        <v>59</v>
      </c>
      <c r="C138" s="49">
        <v>1978</v>
      </c>
      <c r="D138" s="51">
        <v>3.5856481481481482E-2</v>
      </c>
      <c r="E138" s="49" t="s">
        <v>195</v>
      </c>
      <c r="F138" s="49">
        <v>30</v>
      </c>
      <c r="G138" s="49" t="s">
        <v>51</v>
      </c>
      <c r="H138" s="52">
        <v>36</v>
      </c>
      <c r="I138" s="52" t="s">
        <v>19</v>
      </c>
      <c r="J138" s="52" t="s">
        <v>159</v>
      </c>
      <c r="K138" s="55">
        <v>10</v>
      </c>
      <c r="L138" s="56">
        <v>18</v>
      </c>
    </row>
    <row r="139" spans="1:12">
      <c r="A139" s="39">
        <v>35</v>
      </c>
      <c r="B139" s="41" t="s">
        <v>67</v>
      </c>
      <c r="C139" s="40">
        <v>1975</v>
      </c>
      <c r="D139" s="42">
        <v>3.6805555555555557E-2</v>
      </c>
      <c r="E139" s="40" t="s">
        <v>195</v>
      </c>
      <c r="F139" s="40">
        <v>30</v>
      </c>
      <c r="G139" s="40" t="s">
        <v>54</v>
      </c>
      <c r="H139" s="43">
        <v>39</v>
      </c>
      <c r="I139" s="43" t="s">
        <v>19</v>
      </c>
      <c r="J139" s="43" t="s">
        <v>159</v>
      </c>
      <c r="K139" s="46">
        <v>11</v>
      </c>
      <c r="L139" s="47">
        <v>17</v>
      </c>
    </row>
    <row r="140" spans="1:12">
      <c r="A140" s="48">
        <v>36</v>
      </c>
      <c r="B140" s="50" t="s">
        <v>68</v>
      </c>
      <c r="C140" s="49">
        <v>1993</v>
      </c>
      <c r="D140" s="51">
        <v>3.6828703703703704E-2</v>
      </c>
      <c r="E140" s="49" t="s">
        <v>195</v>
      </c>
      <c r="F140" s="49" t="s">
        <v>25</v>
      </c>
      <c r="G140" s="49" t="s">
        <v>29</v>
      </c>
      <c r="H140" s="52">
        <v>21</v>
      </c>
      <c r="I140" s="52" t="s">
        <v>19</v>
      </c>
      <c r="J140" s="52" t="s">
        <v>159</v>
      </c>
      <c r="K140" s="55">
        <v>12</v>
      </c>
      <c r="L140" s="56">
        <v>16</v>
      </c>
    </row>
    <row r="141" spans="1:12">
      <c r="A141" s="39">
        <v>38</v>
      </c>
      <c r="B141" s="41" t="s">
        <v>71</v>
      </c>
      <c r="C141" s="40">
        <v>1992</v>
      </c>
      <c r="D141" s="42">
        <v>3.7048611111111109E-2</v>
      </c>
      <c r="E141" s="40" t="s">
        <v>195</v>
      </c>
      <c r="F141" s="40" t="s">
        <v>25</v>
      </c>
      <c r="G141" s="40" t="s">
        <v>33</v>
      </c>
      <c r="H141" s="43">
        <v>22</v>
      </c>
      <c r="I141" s="43" t="s">
        <v>19</v>
      </c>
      <c r="J141" s="43" t="s">
        <v>159</v>
      </c>
      <c r="K141" s="46">
        <v>13</v>
      </c>
      <c r="L141" s="47">
        <v>15</v>
      </c>
    </row>
    <row r="142" spans="1:12">
      <c r="A142" s="48">
        <v>39</v>
      </c>
      <c r="B142" s="50" t="s">
        <v>72</v>
      </c>
      <c r="C142" s="49">
        <v>1982</v>
      </c>
      <c r="D142" s="51">
        <v>3.7152777777777778E-2</v>
      </c>
      <c r="E142" s="49" t="s">
        <v>195</v>
      </c>
      <c r="F142" s="49">
        <v>30</v>
      </c>
      <c r="G142" s="49" t="s">
        <v>58</v>
      </c>
      <c r="H142" s="52">
        <v>32</v>
      </c>
      <c r="I142" s="52" t="s">
        <v>19</v>
      </c>
      <c r="J142" s="52" t="s">
        <v>159</v>
      </c>
      <c r="K142" s="55">
        <v>14</v>
      </c>
      <c r="L142" s="56">
        <v>14</v>
      </c>
    </row>
    <row r="143" spans="1:12">
      <c r="A143" s="39">
        <v>40</v>
      </c>
      <c r="B143" s="41" t="s">
        <v>73</v>
      </c>
      <c r="C143" s="40">
        <v>1995</v>
      </c>
      <c r="D143" s="42">
        <v>3.72337962962963E-2</v>
      </c>
      <c r="E143" s="40" t="s">
        <v>195</v>
      </c>
      <c r="F143" s="40" t="s">
        <v>25</v>
      </c>
      <c r="G143" s="40" t="s">
        <v>39</v>
      </c>
      <c r="H143" s="43">
        <v>19</v>
      </c>
      <c r="I143" s="43" t="s">
        <v>19</v>
      </c>
      <c r="J143" s="43" t="s">
        <v>159</v>
      </c>
      <c r="K143" s="46">
        <v>15</v>
      </c>
      <c r="L143" s="47">
        <v>13</v>
      </c>
    </row>
    <row r="144" spans="1:12">
      <c r="A144" s="48">
        <v>41</v>
      </c>
      <c r="B144" s="50" t="s">
        <v>74</v>
      </c>
      <c r="C144" s="49">
        <v>1992</v>
      </c>
      <c r="D144" s="51">
        <v>3.7372685185185189E-2</v>
      </c>
      <c r="E144" s="49" t="s">
        <v>195</v>
      </c>
      <c r="F144" s="49" t="s">
        <v>25</v>
      </c>
      <c r="G144" s="49" t="s">
        <v>43</v>
      </c>
      <c r="H144" s="52">
        <v>22</v>
      </c>
      <c r="I144" s="52" t="s">
        <v>19</v>
      </c>
      <c r="J144" s="52" t="s">
        <v>159</v>
      </c>
      <c r="K144" s="55">
        <v>16</v>
      </c>
      <c r="L144" s="56">
        <v>12</v>
      </c>
    </row>
    <row r="145" spans="1:12">
      <c r="A145" s="39">
        <v>43</v>
      </c>
      <c r="B145" s="41" t="s">
        <v>77</v>
      </c>
      <c r="C145" s="40">
        <v>1976</v>
      </c>
      <c r="D145" s="42">
        <v>3.7499999999999999E-2</v>
      </c>
      <c r="E145" s="40" t="s">
        <v>195</v>
      </c>
      <c r="F145" s="40">
        <v>30</v>
      </c>
      <c r="G145" s="40" t="s">
        <v>61</v>
      </c>
      <c r="H145" s="43">
        <v>38</v>
      </c>
      <c r="I145" s="43" t="s">
        <v>19</v>
      </c>
      <c r="J145" s="43" t="s">
        <v>159</v>
      </c>
      <c r="K145" s="46">
        <v>17</v>
      </c>
      <c r="L145" s="47">
        <v>11</v>
      </c>
    </row>
    <row r="146" spans="1:12">
      <c r="A146" s="48">
        <v>46</v>
      </c>
      <c r="B146" s="50" t="s">
        <v>81</v>
      </c>
      <c r="C146" s="49">
        <v>1979</v>
      </c>
      <c r="D146" s="51">
        <v>3.7592592592592594E-2</v>
      </c>
      <c r="E146" s="49" t="s">
        <v>195</v>
      </c>
      <c r="F146" s="49">
        <v>30</v>
      </c>
      <c r="G146" s="49" t="s">
        <v>66</v>
      </c>
      <c r="H146" s="52">
        <v>35</v>
      </c>
      <c r="I146" s="52" t="s">
        <v>19</v>
      </c>
      <c r="J146" s="52" t="s">
        <v>159</v>
      </c>
      <c r="K146" s="55">
        <v>18</v>
      </c>
      <c r="L146" s="56">
        <v>10</v>
      </c>
    </row>
    <row r="147" spans="1:12">
      <c r="A147" s="39">
        <v>52</v>
      </c>
      <c r="B147" s="41" t="s">
        <v>90</v>
      </c>
      <c r="C147" s="40">
        <v>1996</v>
      </c>
      <c r="D147" s="42">
        <v>3.875E-2</v>
      </c>
      <c r="E147" s="40" t="s">
        <v>195</v>
      </c>
      <c r="F147" s="40" t="s">
        <v>25</v>
      </c>
      <c r="G147" s="40" t="s">
        <v>49</v>
      </c>
      <c r="H147" s="43">
        <v>18</v>
      </c>
      <c r="I147" s="43" t="s">
        <v>19</v>
      </c>
      <c r="J147" s="43" t="s">
        <v>159</v>
      </c>
      <c r="K147" s="46">
        <v>19</v>
      </c>
      <c r="L147" s="47">
        <v>9</v>
      </c>
    </row>
    <row r="148" spans="1:12">
      <c r="A148" s="48">
        <v>53</v>
      </c>
      <c r="B148" s="50" t="s">
        <v>91</v>
      </c>
      <c r="C148" s="49">
        <v>1977</v>
      </c>
      <c r="D148" s="51">
        <v>3.9108796296296301E-2</v>
      </c>
      <c r="E148" s="49" t="s">
        <v>195</v>
      </c>
      <c r="F148" s="49">
        <v>30</v>
      </c>
      <c r="G148" s="49" t="s">
        <v>70</v>
      </c>
      <c r="H148" s="52">
        <v>37</v>
      </c>
      <c r="I148" s="52" t="s">
        <v>19</v>
      </c>
      <c r="J148" s="52" t="s">
        <v>159</v>
      </c>
      <c r="K148" s="55">
        <v>20</v>
      </c>
      <c r="L148" s="56">
        <v>8</v>
      </c>
    </row>
    <row r="149" spans="1:12">
      <c r="A149" s="39">
        <v>55</v>
      </c>
      <c r="B149" s="41" t="s">
        <v>94</v>
      </c>
      <c r="C149" s="40">
        <v>1979</v>
      </c>
      <c r="D149" s="42">
        <v>3.9178240740740743E-2</v>
      </c>
      <c r="E149" s="40" t="s">
        <v>195</v>
      </c>
      <c r="F149" s="40">
        <v>30</v>
      </c>
      <c r="G149" s="40" t="s">
        <v>76</v>
      </c>
      <c r="H149" s="43">
        <v>35</v>
      </c>
      <c r="I149" s="43" t="s">
        <v>19</v>
      </c>
      <c r="J149" s="43" t="s">
        <v>159</v>
      </c>
      <c r="K149" s="46">
        <v>21</v>
      </c>
      <c r="L149" s="47">
        <v>7</v>
      </c>
    </row>
    <row r="150" spans="1:12">
      <c r="A150" s="48">
        <v>61</v>
      </c>
      <c r="B150" s="50" t="s">
        <v>103</v>
      </c>
      <c r="C150" s="49">
        <v>1984</v>
      </c>
      <c r="D150" s="51">
        <v>4.041666666666667E-2</v>
      </c>
      <c r="E150" s="49" t="s">
        <v>195</v>
      </c>
      <c r="F150" s="49">
        <v>30</v>
      </c>
      <c r="G150" s="49" t="s">
        <v>80</v>
      </c>
      <c r="H150" s="52">
        <v>30</v>
      </c>
      <c r="I150" s="52" t="s">
        <v>19</v>
      </c>
      <c r="J150" s="52" t="s">
        <v>159</v>
      </c>
      <c r="K150" s="55">
        <v>22</v>
      </c>
      <c r="L150" s="56">
        <v>6</v>
      </c>
    </row>
    <row r="151" spans="1:12">
      <c r="A151" s="39">
        <v>63</v>
      </c>
      <c r="B151" s="41" t="s">
        <v>106</v>
      </c>
      <c r="C151" s="40">
        <v>1978</v>
      </c>
      <c r="D151" s="42">
        <v>4.1006944444444443E-2</v>
      </c>
      <c r="E151" s="40" t="s">
        <v>195</v>
      </c>
      <c r="F151" s="40">
        <v>30</v>
      </c>
      <c r="G151" s="40" t="s">
        <v>83</v>
      </c>
      <c r="H151" s="43">
        <v>36</v>
      </c>
      <c r="I151" s="43" t="s">
        <v>19</v>
      </c>
      <c r="J151" s="43" t="s">
        <v>159</v>
      </c>
      <c r="K151" s="46">
        <v>23</v>
      </c>
      <c r="L151" s="47">
        <v>5</v>
      </c>
    </row>
    <row r="152" spans="1:12">
      <c r="A152" s="48">
        <v>64</v>
      </c>
      <c r="B152" s="50" t="s">
        <v>107</v>
      </c>
      <c r="C152" s="49">
        <v>1977</v>
      </c>
      <c r="D152" s="51">
        <v>4.1076388888888891E-2</v>
      </c>
      <c r="E152" s="49" t="s">
        <v>195</v>
      </c>
      <c r="F152" s="49">
        <v>30</v>
      </c>
      <c r="G152" s="49" t="s">
        <v>85</v>
      </c>
      <c r="H152" s="52">
        <v>37</v>
      </c>
      <c r="I152" s="52" t="s">
        <v>19</v>
      </c>
      <c r="J152" s="52" t="s">
        <v>159</v>
      </c>
      <c r="K152" s="55">
        <v>24</v>
      </c>
      <c r="L152" s="56">
        <v>4</v>
      </c>
    </row>
    <row r="153" spans="1:12">
      <c r="A153" s="39">
        <v>65</v>
      </c>
      <c r="B153" s="41" t="s">
        <v>108</v>
      </c>
      <c r="C153" s="40">
        <v>1992</v>
      </c>
      <c r="D153" s="42">
        <v>4.1284722222222223E-2</v>
      </c>
      <c r="E153" s="40" t="s">
        <v>195</v>
      </c>
      <c r="F153" s="40" t="s">
        <v>25</v>
      </c>
      <c r="G153" s="40" t="s">
        <v>51</v>
      </c>
      <c r="H153" s="43">
        <v>22</v>
      </c>
      <c r="I153" s="43" t="s">
        <v>19</v>
      </c>
      <c r="J153" s="43" t="s">
        <v>159</v>
      </c>
      <c r="K153" s="46">
        <v>25</v>
      </c>
      <c r="L153" s="47">
        <v>3</v>
      </c>
    </row>
    <row r="154" spans="1:12">
      <c r="A154" s="48">
        <v>66</v>
      </c>
      <c r="B154" s="50" t="s">
        <v>110</v>
      </c>
      <c r="C154" s="49">
        <v>1982</v>
      </c>
      <c r="D154" s="51">
        <v>4.1296296296296296E-2</v>
      </c>
      <c r="E154" s="49" t="s">
        <v>195</v>
      </c>
      <c r="F154" s="49">
        <v>30</v>
      </c>
      <c r="G154" s="49" t="s">
        <v>87</v>
      </c>
      <c r="H154" s="52">
        <v>32</v>
      </c>
      <c r="I154" s="52" t="s">
        <v>19</v>
      </c>
      <c r="J154" s="52" t="s">
        <v>159</v>
      </c>
      <c r="K154" s="55">
        <v>26</v>
      </c>
      <c r="L154" s="56">
        <v>2</v>
      </c>
    </row>
    <row r="155" spans="1:12">
      <c r="A155" s="39">
        <v>68</v>
      </c>
      <c r="B155" s="41" t="s">
        <v>111</v>
      </c>
      <c r="C155" s="40">
        <v>1981</v>
      </c>
      <c r="D155" s="42">
        <v>4.1585648148148149E-2</v>
      </c>
      <c r="E155" s="40" t="s">
        <v>195</v>
      </c>
      <c r="F155" s="40">
        <v>30</v>
      </c>
      <c r="G155" s="40" t="s">
        <v>93</v>
      </c>
      <c r="H155" s="43">
        <v>33</v>
      </c>
      <c r="I155" s="43" t="s">
        <v>19</v>
      </c>
      <c r="J155" s="43" t="s">
        <v>159</v>
      </c>
      <c r="K155" s="46">
        <v>27</v>
      </c>
      <c r="L155" s="47">
        <v>1</v>
      </c>
    </row>
    <row r="156" spans="1:12">
      <c r="A156" s="48">
        <v>69</v>
      </c>
      <c r="B156" s="50" t="s">
        <v>112</v>
      </c>
      <c r="C156" s="49">
        <v>1989</v>
      </c>
      <c r="D156" s="51">
        <v>4.1643518518518517E-2</v>
      </c>
      <c r="E156" s="49" t="s">
        <v>195</v>
      </c>
      <c r="F156" s="49" t="s">
        <v>25</v>
      </c>
      <c r="G156" s="49" t="s">
        <v>54</v>
      </c>
      <c r="H156" s="52">
        <v>25</v>
      </c>
      <c r="I156" s="52" t="s">
        <v>19</v>
      </c>
      <c r="J156" s="52" t="s">
        <v>159</v>
      </c>
      <c r="K156" s="55">
        <v>28</v>
      </c>
      <c r="L156" s="56">
        <v>0</v>
      </c>
    </row>
    <row r="157" spans="1:12">
      <c r="A157" s="39">
        <v>71</v>
      </c>
      <c r="B157" s="41" t="s">
        <v>114</v>
      </c>
      <c r="C157" s="40">
        <v>1979</v>
      </c>
      <c r="D157" s="42">
        <v>4.2129629629629628E-2</v>
      </c>
      <c r="E157" s="40" t="s">
        <v>195</v>
      </c>
      <c r="F157" s="40">
        <v>30</v>
      </c>
      <c r="G157" s="40" t="s">
        <v>96</v>
      </c>
      <c r="H157" s="43">
        <v>35</v>
      </c>
      <c r="I157" s="43" t="s">
        <v>19</v>
      </c>
      <c r="J157" s="43" t="s">
        <v>159</v>
      </c>
      <c r="K157" s="46">
        <v>29</v>
      </c>
      <c r="L157" s="47">
        <v>0</v>
      </c>
    </row>
    <row r="158" spans="1:12">
      <c r="A158" s="48">
        <v>72</v>
      </c>
      <c r="B158" s="50" t="s">
        <v>115</v>
      </c>
      <c r="C158" s="49">
        <v>1983</v>
      </c>
      <c r="D158" s="51">
        <v>4.2395833333333334E-2</v>
      </c>
      <c r="E158" s="49" t="s">
        <v>195</v>
      </c>
      <c r="F158" s="49">
        <v>30</v>
      </c>
      <c r="G158" s="49" t="s">
        <v>99</v>
      </c>
      <c r="H158" s="52">
        <v>31</v>
      </c>
      <c r="I158" s="52" t="s">
        <v>19</v>
      </c>
      <c r="J158" s="52" t="s">
        <v>159</v>
      </c>
      <c r="K158" s="55">
        <v>30</v>
      </c>
      <c r="L158" s="56">
        <v>0</v>
      </c>
    </row>
    <row r="159" spans="1:12">
      <c r="A159" s="39">
        <v>77</v>
      </c>
      <c r="B159" s="41" t="s">
        <v>124</v>
      </c>
      <c r="C159" s="40">
        <v>1975</v>
      </c>
      <c r="D159" s="42">
        <v>4.4004629629629623E-2</v>
      </c>
      <c r="E159" s="40" t="s">
        <v>195</v>
      </c>
      <c r="F159" s="40">
        <v>30</v>
      </c>
      <c r="G159" s="40" t="s">
        <v>101</v>
      </c>
      <c r="H159" s="43">
        <v>39</v>
      </c>
      <c r="I159" s="43" t="s">
        <v>19</v>
      </c>
      <c r="J159" s="43" t="s">
        <v>159</v>
      </c>
      <c r="K159" s="46">
        <v>31</v>
      </c>
      <c r="L159" s="47">
        <v>0</v>
      </c>
    </row>
    <row r="160" spans="1:12">
      <c r="A160" s="48">
        <v>79</v>
      </c>
      <c r="B160" s="50" t="s">
        <v>125</v>
      </c>
      <c r="C160" s="49">
        <v>1977</v>
      </c>
      <c r="D160" s="51">
        <v>4.4293981481481483E-2</v>
      </c>
      <c r="E160" s="49" t="s">
        <v>195</v>
      </c>
      <c r="F160" s="49">
        <v>30</v>
      </c>
      <c r="G160" s="49" t="s">
        <v>105</v>
      </c>
      <c r="H160" s="52">
        <v>37</v>
      </c>
      <c r="I160" s="52" t="s">
        <v>19</v>
      </c>
      <c r="J160" s="52" t="s">
        <v>159</v>
      </c>
      <c r="K160" s="55">
        <v>32</v>
      </c>
      <c r="L160" s="56">
        <v>0</v>
      </c>
    </row>
    <row r="161" spans="1:12">
      <c r="A161" s="39">
        <v>81</v>
      </c>
      <c r="B161" s="41" t="s">
        <v>128</v>
      </c>
      <c r="C161" s="40">
        <v>1983</v>
      </c>
      <c r="D161" s="42">
        <v>4.4837962962962961E-2</v>
      </c>
      <c r="E161" s="40" t="s">
        <v>195</v>
      </c>
      <c r="F161" s="40">
        <v>30</v>
      </c>
      <c r="G161" s="40" t="s">
        <v>117</v>
      </c>
      <c r="H161" s="43">
        <v>31</v>
      </c>
      <c r="I161" s="43" t="s">
        <v>19</v>
      </c>
      <c r="J161" s="43" t="s">
        <v>159</v>
      </c>
      <c r="K161" s="46">
        <v>33</v>
      </c>
      <c r="L161" s="47">
        <v>0</v>
      </c>
    </row>
    <row r="162" spans="1:12">
      <c r="A162" s="48">
        <v>82</v>
      </c>
      <c r="B162" s="50" t="s">
        <v>129</v>
      </c>
      <c r="C162" s="49">
        <v>1978</v>
      </c>
      <c r="D162" s="51">
        <v>4.4884259259259263E-2</v>
      </c>
      <c r="E162" s="49" t="s">
        <v>195</v>
      </c>
      <c r="F162" s="49">
        <v>30</v>
      </c>
      <c r="G162" s="49" t="s">
        <v>119</v>
      </c>
      <c r="H162" s="52">
        <v>36</v>
      </c>
      <c r="I162" s="52" t="s">
        <v>19</v>
      </c>
      <c r="J162" s="52" t="s">
        <v>159</v>
      </c>
      <c r="K162" s="55">
        <v>34</v>
      </c>
      <c r="L162" s="56">
        <v>0</v>
      </c>
    </row>
    <row r="163" spans="1:12">
      <c r="A163" s="39">
        <v>86</v>
      </c>
      <c r="B163" s="41" t="s">
        <v>136</v>
      </c>
      <c r="C163" s="40">
        <v>1984</v>
      </c>
      <c r="D163" s="42">
        <v>4.7361111111111111E-2</v>
      </c>
      <c r="E163" s="40" t="s">
        <v>195</v>
      </c>
      <c r="F163" s="40">
        <v>30</v>
      </c>
      <c r="G163" s="40" t="s">
        <v>121</v>
      </c>
      <c r="H163" s="43">
        <v>30</v>
      </c>
      <c r="I163" s="43" t="s">
        <v>19</v>
      </c>
      <c r="J163" s="43" t="s">
        <v>159</v>
      </c>
      <c r="K163" s="46">
        <v>35</v>
      </c>
      <c r="L163" s="47">
        <v>0</v>
      </c>
    </row>
    <row r="164" spans="1:12">
      <c r="A164" s="48">
        <v>87</v>
      </c>
      <c r="B164" s="50" t="s">
        <v>137</v>
      </c>
      <c r="C164" s="49">
        <v>1981</v>
      </c>
      <c r="D164" s="51">
        <v>4.8483796296296296E-2</v>
      </c>
      <c r="E164" s="49" t="s">
        <v>195</v>
      </c>
      <c r="F164" s="49">
        <v>30</v>
      </c>
      <c r="G164" s="49" t="s">
        <v>123</v>
      </c>
      <c r="H164" s="52">
        <v>33</v>
      </c>
      <c r="I164" s="52" t="s">
        <v>19</v>
      </c>
      <c r="J164" s="52" t="s">
        <v>159</v>
      </c>
      <c r="K164" s="55">
        <v>36</v>
      </c>
      <c r="L164" s="56">
        <v>0</v>
      </c>
    </row>
    <row r="165" spans="1:12">
      <c r="A165" s="39">
        <v>89</v>
      </c>
      <c r="B165" s="41" t="s">
        <v>139</v>
      </c>
      <c r="C165" s="40">
        <v>1976</v>
      </c>
      <c r="D165" s="42">
        <v>4.9444444444444437E-2</v>
      </c>
      <c r="E165" s="40" t="s">
        <v>195</v>
      </c>
      <c r="F165" s="40">
        <v>30</v>
      </c>
      <c r="G165" s="40" t="s">
        <v>127</v>
      </c>
      <c r="H165" s="43">
        <v>38</v>
      </c>
      <c r="I165" s="43" t="s">
        <v>19</v>
      </c>
      <c r="J165" s="43" t="s">
        <v>159</v>
      </c>
      <c r="K165" s="46">
        <v>37</v>
      </c>
      <c r="L165" s="47">
        <v>0</v>
      </c>
    </row>
    <row r="166" spans="1:12">
      <c r="A166" s="48">
        <v>90</v>
      </c>
      <c r="B166" s="50" t="s">
        <v>140</v>
      </c>
      <c r="C166" s="49">
        <v>1988</v>
      </c>
      <c r="D166" s="51">
        <v>4.9942129629629628E-2</v>
      </c>
      <c r="E166" s="49" t="s">
        <v>195</v>
      </c>
      <c r="F166" s="49" t="s">
        <v>25</v>
      </c>
      <c r="G166" s="49" t="s">
        <v>58</v>
      </c>
      <c r="H166" s="52">
        <v>26</v>
      </c>
      <c r="I166" s="52" t="s">
        <v>19</v>
      </c>
      <c r="J166" s="52" t="s">
        <v>159</v>
      </c>
      <c r="K166" s="55">
        <v>38</v>
      </c>
      <c r="L166" s="56">
        <v>0</v>
      </c>
    </row>
    <row r="167" spans="1:12">
      <c r="A167" s="39">
        <v>95</v>
      </c>
      <c r="B167" s="41" t="s">
        <v>145</v>
      </c>
      <c r="C167" s="40">
        <v>1993</v>
      </c>
      <c r="D167" s="42">
        <v>5.4201388888888889E-2</v>
      </c>
      <c r="E167" s="40" t="s">
        <v>195</v>
      </c>
      <c r="F167" s="40" t="s">
        <v>25</v>
      </c>
      <c r="G167" s="40" t="s">
        <v>61</v>
      </c>
      <c r="H167" s="43">
        <v>21</v>
      </c>
      <c r="I167" s="43" t="s">
        <v>19</v>
      </c>
      <c r="J167" s="43" t="s">
        <v>159</v>
      </c>
      <c r="K167" s="46">
        <v>39</v>
      </c>
      <c r="L167" s="47">
        <v>0</v>
      </c>
    </row>
    <row r="170" spans="1:12">
      <c r="A170" s="35" t="s">
        <v>5</v>
      </c>
      <c r="B170" s="36" t="s">
        <v>7</v>
      </c>
      <c r="C170" s="35" t="s">
        <v>8</v>
      </c>
      <c r="D170" s="35" t="s">
        <v>10</v>
      </c>
      <c r="E170" s="35" t="s">
        <v>11</v>
      </c>
      <c r="F170" s="35" t="s">
        <v>12</v>
      </c>
      <c r="G170" s="35" t="s">
        <v>13</v>
      </c>
      <c r="H170" s="35" t="s">
        <v>153</v>
      </c>
      <c r="I170" s="36" t="s">
        <v>14</v>
      </c>
      <c r="J170" s="37" t="s">
        <v>16</v>
      </c>
      <c r="K170" s="38" t="s">
        <v>17</v>
      </c>
      <c r="L170" s="35" t="s">
        <v>200</v>
      </c>
    </row>
    <row r="171" spans="1:12">
      <c r="A171" s="39">
        <v>1</v>
      </c>
      <c r="B171" s="41" t="s">
        <v>18</v>
      </c>
      <c r="C171" s="40">
        <v>1974</v>
      </c>
      <c r="D171" s="42">
        <v>3.096064814814815E-2</v>
      </c>
      <c r="E171" s="40" t="s">
        <v>195</v>
      </c>
      <c r="F171" s="40">
        <v>40</v>
      </c>
      <c r="G171" s="40" t="s">
        <v>20</v>
      </c>
      <c r="H171" s="43">
        <v>40</v>
      </c>
      <c r="I171" s="43" t="s">
        <v>19</v>
      </c>
      <c r="J171" s="43" t="s">
        <v>160</v>
      </c>
      <c r="K171" s="46">
        <v>1</v>
      </c>
      <c r="L171" s="47">
        <v>32</v>
      </c>
    </row>
    <row r="172" spans="1:12">
      <c r="A172" s="48">
        <v>7</v>
      </c>
      <c r="B172" s="50" t="s">
        <v>28</v>
      </c>
      <c r="C172" s="49">
        <v>1966</v>
      </c>
      <c r="D172" s="51">
        <v>3.2407407407407406E-2</v>
      </c>
      <c r="E172" s="49" t="s">
        <v>195</v>
      </c>
      <c r="F172" s="49">
        <v>40</v>
      </c>
      <c r="G172" s="49" t="s">
        <v>29</v>
      </c>
      <c r="H172" s="52">
        <v>48</v>
      </c>
      <c r="I172" s="52" t="s">
        <v>19</v>
      </c>
      <c r="J172" s="52" t="s">
        <v>160</v>
      </c>
      <c r="K172" s="55">
        <v>2</v>
      </c>
      <c r="L172" s="56">
        <v>29</v>
      </c>
    </row>
    <row r="173" spans="1:12">
      <c r="A173" s="39">
        <v>12</v>
      </c>
      <c r="B173" s="41" t="s">
        <v>35</v>
      </c>
      <c r="C173" s="40">
        <v>1969</v>
      </c>
      <c r="D173" s="42">
        <v>3.3969907407407407E-2</v>
      </c>
      <c r="E173" s="40" t="s">
        <v>195</v>
      </c>
      <c r="F173" s="40">
        <v>40</v>
      </c>
      <c r="G173" s="40" t="s">
        <v>33</v>
      </c>
      <c r="H173" s="43">
        <v>45</v>
      </c>
      <c r="I173" s="43" t="s">
        <v>19</v>
      </c>
      <c r="J173" s="43" t="s">
        <v>160</v>
      </c>
      <c r="K173" s="46">
        <v>3</v>
      </c>
      <c r="L173" s="47">
        <v>27</v>
      </c>
    </row>
    <row r="174" spans="1:12">
      <c r="A174" s="48">
        <v>17</v>
      </c>
      <c r="B174" s="50" t="s">
        <v>41</v>
      </c>
      <c r="C174" s="49">
        <v>1973</v>
      </c>
      <c r="D174" s="51">
        <v>3.4722222222222224E-2</v>
      </c>
      <c r="E174" s="49" t="s">
        <v>195</v>
      </c>
      <c r="F174" s="49">
        <v>40</v>
      </c>
      <c r="G174" s="49" t="s">
        <v>39</v>
      </c>
      <c r="H174" s="52">
        <v>41</v>
      </c>
      <c r="I174" s="52" t="s">
        <v>19</v>
      </c>
      <c r="J174" s="52" t="s">
        <v>160</v>
      </c>
      <c r="K174" s="55">
        <v>4</v>
      </c>
      <c r="L174" s="56">
        <v>25</v>
      </c>
    </row>
    <row r="175" spans="1:12">
      <c r="A175" s="39">
        <v>21</v>
      </c>
      <c r="B175" s="41" t="s">
        <v>47</v>
      </c>
      <c r="C175" s="40">
        <v>1973</v>
      </c>
      <c r="D175" s="42">
        <v>3.5115740740740746E-2</v>
      </c>
      <c r="E175" s="40" t="s">
        <v>195</v>
      </c>
      <c r="F175" s="40">
        <v>40</v>
      </c>
      <c r="G175" s="40" t="s">
        <v>43</v>
      </c>
      <c r="H175" s="43">
        <v>41</v>
      </c>
      <c r="I175" s="43" t="s">
        <v>19</v>
      </c>
      <c r="J175" s="43" t="s">
        <v>160</v>
      </c>
      <c r="K175" s="46">
        <v>5</v>
      </c>
      <c r="L175" s="47">
        <v>23</v>
      </c>
    </row>
    <row r="176" spans="1:12">
      <c r="A176" s="48">
        <v>22</v>
      </c>
      <c r="B176" s="50" t="s">
        <v>48</v>
      </c>
      <c r="C176" s="49">
        <v>1966</v>
      </c>
      <c r="D176" s="51">
        <v>3.5289351851851856E-2</v>
      </c>
      <c r="E176" s="49" t="s">
        <v>195</v>
      </c>
      <c r="F176" s="49">
        <v>40</v>
      </c>
      <c r="G176" s="49" t="s">
        <v>49</v>
      </c>
      <c r="H176" s="52">
        <v>48</v>
      </c>
      <c r="I176" s="52" t="s">
        <v>19</v>
      </c>
      <c r="J176" s="52" t="s">
        <v>160</v>
      </c>
      <c r="K176" s="55">
        <v>6</v>
      </c>
      <c r="L176" s="56">
        <v>22</v>
      </c>
    </row>
    <row r="177" spans="1:12">
      <c r="A177" s="39">
        <v>23</v>
      </c>
      <c r="B177" s="41" t="s">
        <v>50</v>
      </c>
      <c r="C177" s="40">
        <v>1969</v>
      </c>
      <c r="D177" s="42">
        <v>3.5497685185185188E-2</v>
      </c>
      <c r="E177" s="40" t="s">
        <v>195</v>
      </c>
      <c r="F177" s="40">
        <v>40</v>
      </c>
      <c r="G177" s="40" t="s">
        <v>51</v>
      </c>
      <c r="H177" s="43">
        <v>45</v>
      </c>
      <c r="I177" s="43" t="s">
        <v>19</v>
      </c>
      <c r="J177" s="43" t="s">
        <v>160</v>
      </c>
      <c r="K177" s="46">
        <v>7</v>
      </c>
      <c r="L177" s="47">
        <v>21</v>
      </c>
    </row>
    <row r="178" spans="1:12">
      <c r="A178" s="48">
        <v>25</v>
      </c>
      <c r="B178" s="50" t="s">
        <v>53</v>
      </c>
      <c r="C178" s="49">
        <v>1969</v>
      </c>
      <c r="D178" s="51">
        <v>3.5682870370370372E-2</v>
      </c>
      <c r="E178" s="49" t="s">
        <v>195</v>
      </c>
      <c r="F178" s="49">
        <v>40</v>
      </c>
      <c r="G178" s="49" t="s">
        <v>54</v>
      </c>
      <c r="H178" s="52">
        <v>45</v>
      </c>
      <c r="I178" s="52" t="s">
        <v>19</v>
      </c>
      <c r="J178" s="52" t="s">
        <v>160</v>
      </c>
      <c r="K178" s="55">
        <v>8</v>
      </c>
      <c r="L178" s="56">
        <v>20</v>
      </c>
    </row>
    <row r="179" spans="1:12">
      <c r="A179" s="39">
        <v>28</v>
      </c>
      <c r="B179" s="41" t="s">
        <v>57</v>
      </c>
      <c r="C179" s="40">
        <v>1971</v>
      </c>
      <c r="D179" s="42">
        <v>3.5856481481481482E-2</v>
      </c>
      <c r="E179" s="40" t="s">
        <v>195</v>
      </c>
      <c r="F179" s="40">
        <v>40</v>
      </c>
      <c r="G179" s="40" t="s">
        <v>58</v>
      </c>
      <c r="H179" s="43">
        <v>43</v>
      </c>
      <c r="I179" s="43" t="s">
        <v>19</v>
      </c>
      <c r="J179" s="43" t="s">
        <v>160</v>
      </c>
      <c r="K179" s="46">
        <v>9</v>
      </c>
      <c r="L179" s="47">
        <v>19</v>
      </c>
    </row>
    <row r="180" spans="1:12">
      <c r="A180" s="48">
        <v>30</v>
      </c>
      <c r="B180" s="50" t="s">
        <v>60</v>
      </c>
      <c r="C180" s="49">
        <v>1966</v>
      </c>
      <c r="D180" s="51">
        <v>3.5937500000000004E-2</v>
      </c>
      <c r="E180" s="49" t="s">
        <v>195</v>
      </c>
      <c r="F180" s="49">
        <v>40</v>
      </c>
      <c r="G180" s="49" t="s">
        <v>61</v>
      </c>
      <c r="H180" s="52">
        <v>48</v>
      </c>
      <c r="I180" s="52" t="s">
        <v>19</v>
      </c>
      <c r="J180" s="52" t="s">
        <v>160</v>
      </c>
      <c r="K180" s="55">
        <v>10</v>
      </c>
      <c r="L180" s="56">
        <v>18</v>
      </c>
    </row>
    <row r="181" spans="1:12">
      <c r="A181" s="39">
        <v>34</v>
      </c>
      <c r="B181" s="41" t="s">
        <v>65</v>
      </c>
      <c r="C181" s="40">
        <v>1973</v>
      </c>
      <c r="D181" s="42">
        <v>3.6550925925925924E-2</v>
      </c>
      <c r="E181" s="40" t="s">
        <v>195</v>
      </c>
      <c r="F181" s="40">
        <v>40</v>
      </c>
      <c r="G181" s="40" t="s">
        <v>66</v>
      </c>
      <c r="H181" s="43">
        <v>41</v>
      </c>
      <c r="I181" s="43" t="s">
        <v>19</v>
      </c>
      <c r="J181" s="43" t="s">
        <v>160</v>
      </c>
      <c r="K181" s="46">
        <v>11</v>
      </c>
      <c r="L181" s="47">
        <v>17</v>
      </c>
    </row>
    <row r="182" spans="1:12">
      <c r="A182" s="48">
        <v>37</v>
      </c>
      <c r="B182" s="50" t="s">
        <v>69</v>
      </c>
      <c r="C182" s="49">
        <v>1967</v>
      </c>
      <c r="D182" s="51">
        <v>3.6874999999999998E-2</v>
      </c>
      <c r="E182" s="49" t="s">
        <v>195</v>
      </c>
      <c r="F182" s="49">
        <v>40</v>
      </c>
      <c r="G182" s="49" t="s">
        <v>70</v>
      </c>
      <c r="H182" s="52">
        <v>47</v>
      </c>
      <c r="I182" s="52" t="s">
        <v>19</v>
      </c>
      <c r="J182" s="52" t="s">
        <v>160</v>
      </c>
      <c r="K182" s="55">
        <v>12</v>
      </c>
      <c r="L182" s="56">
        <v>16</v>
      </c>
    </row>
    <row r="183" spans="1:12">
      <c r="A183" s="39">
        <v>42</v>
      </c>
      <c r="B183" s="41" t="s">
        <v>75</v>
      </c>
      <c r="C183" s="40">
        <v>1973</v>
      </c>
      <c r="D183" s="42">
        <v>3.7395833333333336E-2</v>
      </c>
      <c r="E183" s="40" t="s">
        <v>195</v>
      </c>
      <c r="F183" s="40">
        <v>40</v>
      </c>
      <c r="G183" s="40" t="s">
        <v>76</v>
      </c>
      <c r="H183" s="43">
        <v>41</v>
      </c>
      <c r="I183" s="43" t="s">
        <v>19</v>
      </c>
      <c r="J183" s="43" t="s">
        <v>160</v>
      </c>
      <c r="K183" s="46">
        <v>13</v>
      </c>
      <c r="L183" s="47">
        <v>15</v>
      </c>
    </row>
    <row r="184" spans="1:12">
      <c r="A184" s="48">
        <v>45</v>
      </c>
      <c r="B184" s="50" t="s">
        <v>79</v>
      </c>
      <c r="C184" s="49">
        <v>1972</v>
      </c>
      <c r="D184" s="51">
        <v>3.7534722222222219E-2</v>
      </c>
      <c r="E184" s="49" t="s">
        <v>195</v>
      </c>
      <c r="F184" s="49">
        <v>40</v>
      </c>
      <c r="G184" s="49" t="s">
        <v>80</v>
      </c>
      <c r="H184" s="52">
        <v>42</v>
      </c>
      <c r="I184" s="52" t="s">
        <v>19</v>
      </c>
      <c r="J184" s="52" t="s">
        <v>160</v>
      </c>
      <c r="K184" s="55">
        <v>14</v>
      </c>
      <c r="L184" s="56">
        <v>14</v>
      </c>
    </row>
    <row r="185" spans="1:12">
      <c r="A185" s="39">
        <v>47</v>
      </c>
      <c r="B185" s="41" t="s">
        <v>82</v>
      </c>
      <c r="C185" s="40">
        <v>1970</v>
      </c>
      <c r="D185" s="42">
        <v>3.7696759259259256E-2</v>
      </c>
      <c r="E185" s="40" t="s">
        <v>195</v>
      </c>
      <c r="F185" s="40">
        <v>40</v>
      </c>
      <c r="G185" s="40" t="s">
        <v>83</v>
      </c>
      <c r="H185" s="43">
        <v>44</v>
      </c>
      <c r="I185" s="43" t="s">
        <v>19</v>
      </c>
      <c r="J185" s="43" t="s">
        <v>160</v>
      </c>
      <c r="K185" s="46">
        <v>15</v>
      </c>
      <c r="L185" s="47">
        <v>13</v>
      </c>
    </row>
    <row r="186" spans="1:12">
      <c r="A186" s="48">
        <v>48</v>
      </c>
      <c r="B186" s="50" t="s">
        <v>84</v>
      </c>
      <c r="C186" s="49">
        <v>1969</v>
      </c>
      <c r="D186" s="51">
        <v>3.784722222222222E-2</v>
      </c>
      <c r="E186" s="49" t="s">
        <v>195</v>
      </c>
      <c r="F186" s="49">
        <v>40</v>
      </c>
      <c r="G186" s="49" t="s">
        <v>85</v>
      </c>
      <c r="H186" s="52">
        <v>45</v>
      </c>
      <c r="I186" s="52" t="s">
        <v>19</v>
      </c>
      <c r="J186" s="52" t="s">
        <v>160</v>
      </c>
      <c r="K186" s="55">
        <v>16</v>
      </c>
      <c r="L186" s="56">
        <v>12</v>
      </c>
    </row>
    <row r="187" spans="1:12">
      <c r="A187" s="39">
        <v>49</v>
      </c>
      <c r="B187" s="41" t="s">
        <v>86</v>
      </c>
      <c r="C187" s="40">
        <v>1973</v>
      </c>
      <c r="D187" s="42">
        <v>3.7916666666666668E-2</v>
      </c>
      <c r="E187" s="40" t="s">
        <v>195</v>
      </c>
      <c r="F187" s="40">
        <v>40</v>
      </c>
      <c r="G187" s="40" t="s">
        <v>87</v>
      </c>
      <c r="H187" s="43">
        <v>41</v>
      </c>
      <c r="I187" s="43" t="s">
        <v>19</v>
      </c>
      <c r="J187" s="43" t="s">
        <v>160</v>
      </c>
      <c r="K187" s="46">
        <v>17</v>
      </c>
      <c r="L187" s="47">
        <v>11</v>
      </c>
    </row>
    <row r="188" spans="1:12">
      <c r="A188" s="48">
        <v>54</v>
      </c>
      <c r="B188" s="50" t="s">
        <v>92</v>
      </c>
      <c r="C188" s="49">
        <v>1972</v>
      </c>
      <c r="D188" s="51">
        <v>3.9166666666666662E-2</v>
      </c>
      <c r="E188" s="49" t="s">
        <v>195</v>
      </c>
      <c r="F188" s="49">
        <v>40</v>
      </c>
      <c r="G188" s="49" t="s">
        <v>93</v>
      </c>
      <c r="H188" s="52">
        <v>42</v>
      </c>
      <c r="I188" s="52" t="s">
        <v>19</v>
      </c>
      <c r="J188" s="52" t="s">
        <v>160</v>
      </c>
      <c r="K188" s="55">
        <v>18</v>
      </c>
      <c r="L188" s="56">
        <v>10</v>
      </c>
    </row>
    <row r="189" spans="1:12">
      <c r="A189" s="39">
        <v>56</v>
      </c>
      <c r="B189" s="41" t="s">
        <v>95</v>
      </c>
      <c r="C189" s="40">
        <v>1968</v>
      </c>
      <c r="D189" s="42">
        <v>3.9733796296296302E-2</v>
      </c>
      <c r="E189" s="40" t="s">
        <v>195</v>
      </c>
      <c r="F189" s="40">
        <v>40</v>
      </c>
      <c r="G189" s="40" t="s">
        <v>96</v>
      </c>
      <c r="H189" s="43">
        <v>46</v>
      </c>
      <c r="I189" s="43" t="s">
        <v>19</v>
      </c>
      <c r="J189" s="43" t="s">
        <v>160</v>
      </c>
      <c r="K189" s="46">
        <v>19</v>
      </c>
      <c r="L189" s="47">
        <v>9</v>
      </c>
    </row>
    <row r="190" spans="1:12">
      <c r="A190" s="48">
        <v>58</v>
      </c>
      <c r="B190" s="50" t="s">
        <v>98</v>
      </c>
      <c r="C190" s="49">
        <v>1974</v>
      </c>
      <c r="D190" s="51">
        <v>3.9953703703703707E-2</v>
      </c>
      <c r="E190" s="49" t="s">
        <v>195</v>
      </c>
      <c r="F190" s="49">
        <v>40</v>
      </c>
      <c r="G190" s="49" t="s">
        <v>99</v>
      </c>
      <c r="H190" s="52">
        <v>40</v>
      </c>
      <c r="I190" s="52" t="s">
        <v>19</v>
      </c>
      <c r="J190" s="52" t="s">
        <v>160</v>
      </c>
      <c r="K190" s="55">
        <v>20</v>
      </c>
      <c r="L190" s="56">
        <v>8</v>
      </c>
    </row>
    <row r="191" spans="1:12">
      <c r="A191" s="39">
        <v>59</v>
      </c>
      <c r="B191" s="41" t="s">
        <v>100</v>
      </c>
      <c r="C191" s="40">
        <v>1974</v>
      </c>
      <c r="D191" s="42">
        <v>3.9976851851851854E-2</v>
      </c>
      <c r="E191" s="40" t="s">
        <v>195</v>
      </c>
      <c r="F191" s="40">
        <v>40</v>
      </c>
      <c r="G191" s="40" t="s">
        <v>101</v>
      </c>
      <c r="H191" s="43">
        <v>40</v>
      </c>
      <c r="I191" s="43" t="s">
        <v>19</v>
      </c>
      <c r="J191" s="43" t="s">
        <v>160</v>
      </c>
      <c r="K191" s="46">
        <v>21</v>
      </c>
      <c r="L191" s="47">
        <v>7</v>
      </c>
    </row>
    <row r="192" spans="1:12">
      <c r="A192" s="48">
        <v>62</v>
      </c>
      <c r="B192" s="50" t="s">
        <v>104</v>
      </c>
      <c r="C192" s="49">
        <v>1965</v>
      </c>
      <c r="D192" s="51">
        <v>4.0740740740740737E-2</v>
      </c>
      <c r="E192" s="49" t="s">
        <v>195</v>
      </c>
      <c r="F192" s="49">
        <v>40</v>
      </c>
      <c r="G192" s="49" t="s">
        <v>105</v>
      </c>
      <c r="H192" s="52">
        <v>49</v>
      </c>
      <c r="I192" s="52" t="s">
        <v>19</v>
      </c>
      <c r="J192" s="52" t="s">
        <v>160</v>
      </c>
      <c r="K192" s="55">
        <v>22</v>
      </c>
      <c r="L192" s="56">
        <v>6</v>
      </c>
    </row>
    <row r="193" spans="1:12">
      <c r="A193" s="39">
        <v>73</v>
      </c>
      <c r="B193" s="41" t="s">
        <v>116</v>
      </c>
      <c r="C193" s="40">
        <v>1970</v>
      </c>
      <c r="D193" s="42">
        <v>4.252314814814815E-2</v>
      </c>
      <c r="E193" s="40" t="s">
        <v>195</v>
      </c>
      <c r="F193" s="40">
        <v>40</v>
      </c>
      <c r="G193" s="40" t="s">
        <v>117</v>
      </c>
      <c r="H193" s="43">
        <v>44</v>
      </c>
      <c r="I193" s="43" t="s">
        <v>19</v>
      </c>
      <c r="J193" s="43" t="s">
        <v>160</v>
      </c>
      <c r="K193" s="46">
        <v>23</v>
      </c>
      <c r="L193" s="47">
        <v>5</v>
      </c>
    </row>
    <row r="194" spans="1:12">
      <c r="A194" s="48">
        <v>74</v>
      </c>
      <c r="B194" s="50" t="s">
        <v>118</v>
      </c>
      <c r="C194" s="49">
        <v>1970</v>
      </c>
      <c r="D194" s="51">
        <v>4.2650462962962959E-2</v>
      </c>
      <c r="E194" s="49" t="s">
        <v>195</v>
      </c>
      <c r="F194" s="49">
        <v>40</v>
      </c>
      <c r="G194" s="49" t="s">
        <v>119</v>
      </c>
      <c r="H194" s="52">
        <v>44</v>
      </c>
      <c r="I194" s="52" t="s">
        <v>19</v>
      </c>
      <c r="J194" s="52" t="s">
        <v>160</v>
      </c>
      <c r="K194" s="55">
        <v>24</v>
      </c>
      <c r="L194" s="56">
        <v>4</v>
      </c>
    </row>
    <row r="195" spans="1:12">
      <c r="A195" s="39">
        <v>75</v>
      </c>
      <c r="B195" s="41" t="s">
        <v>120</v>
      </c>
      <c r="C195" s="40">
        <v>1972</v>
      </c>
      <c r="D195" s="42">
        <v>4.3287037037037041E-2</v>
      </c>
      <c r="E195" s="40" t="s">
        <v>195</v>
      </c>
      <c r="F195" s="40">
        <v>40</v>
      </c>
      <c r="G195" s="40" t="s">
        <v>121</v>
      </c>
      <c r="H195" s="43">
        <v>42</v>
      </c>
      <c r="I195" s="43" t="s">
        <v>19</v>
      </c>
      <c r="J195" s="43" t="s">
        <v>160</v>
      </c>
      <c r="K195" s="46">
        <v>25</v>
      </c>
      <c r="L195" s="47">
        <v>3</v>
      </c>
    </row>
    <row r="196" spans="1:12">
      <c r="A196" s="48">
        <v>76</v>
      </c>
      <c r="B196" s="50" t="s">
        <v>122</v>
      </c>
      <c r="C196" s="49">
        <v>1973</v>
      </c>
      <c r="D196" s="51">
        <v>4.3611111111111107E-2</v>
      </c>
      <c r="E196" s="49" t="s">
        <v>195</v>
      </c>
      <c r="F196" s="49">
        <v>40</v>
      </c>
      <c r="G196" s="49" t="s">
        <v>123</v>
      </c>
      <c r="H196" s="52">
        <v>41</v>
      </c>
      <c r="I196" s="52" t="s">
        <v>19</v>
      </c>
      <c r="J196" s="52" t="s">
        <v>160</v>
      </c>
      <c r="K196" s="55">
        <v>26</v>
      </c>
      <c r="L196" s="56">
        <v>2</v>
      </c>
    </row>
    <row r="197" spans="1:12">
      <c r="A197" s="39">
        <v>80</v>
      </c>
      <c r="B197" s="41" t="s">
        <v>126</v>
      </c>
      <c r="C197" s="40">
        <v>1965</v>
      </c>
      <c r="D197" s="42">
        <v>4.4571759259259262E-2</v>
      </c>
      <c r="E197" s="40" t="s">
        <v>195</v>
      </c>
      <c r="F197" s="40">
        <v>40</v>
      </c>
      <c r="G197" s="40" t="s">
        <v>127</v>
      </c>
      <c r="H197" s="43">
        <v>49</v>
      </c>
      <c r="I197" s="43" t="s">
        <v>19</v>
      </c>
      <c r="J197" s="43" t="s">
        <v>160</v>
      </c>
      <c r="K197" s="46">
        <v>27</v>
      </c>
      <c r="L197" s="47">
        <v>1</v>
      </c>
    </row>
    <row r="198" spans="1:12">
      <c r="A198" s="48">
        <v>84</v>
      </c>
      <c r="B198" s="50" t="s">
        <v>132</v>
      </c>
      <c r="C198" s="49">
        <v>1968</v>
      </c>
      <c r="D198" s="51">
        <v>4.5891203703703705E-2</v>
      </c>
      <c r="E198" s="49" t="s">
        <v>195</v>
      </c>
      <c r="F198" s="49">
        <v>40</v>
      </c>
      <c r="G198" s="49" t="s">
        <v>133</v>
      </c>
      <c r="H198" s="52">
        <v>46</v>
      </c>
      <c r="I198" s="52" t="s">
        <v>19</v>
      </c>
      <c r="J198" s="52" t="s">
        <v>160</v>
      </c>
      <c r="K198" s="55">
        <v>28</v>
      </c>
      <c r="L198" s="56">
        <v>0</v>
      </c>
    </row>
    <row r="199" spans="1:12">
      <c r="A199" s="39">
        <v>85</v>
      </c>
      <c r="B199" s="41" t="s">
        <v>134</v>
      </c>
      <c r="C199" s="40">
        <v>1970</v>
      </c>
      <c r="D199" s="42">
        <v>4.6620370370370368E-2</v>
      </c>
      <c r="E199" s="40" t="s">
        <v>195</v>
      </c>
      <c r="F199" s="40">
        <v>40</v>
      </c>
      <c r="G199" s="40" t="s">
        <v>135</v>
      </c>
      <c r="H199" s="43">
        <v>44</v>
      </c>
      <c r="I199" s="43" t="s">
        <v>19</v>
      </c>
      <c r="J199" s="43" t="s">
        <v>160</v>
      </c>
      <c r="K199" s="46">
        <v>29</v>
      </c>
      <c r="L199" s="47">
        <v>0</v>
      </c>
    </row>
    <row r="200" spans="1:12">
      <c r="A200" s="48">
        <v>96</v>
      </c>
      <c r="B200" s="50" t="s">
        <v>146</v>
      </c>
      <c r="C200" s="49">
        <v>1967</v>
      </c>
      <c r="D200" s="51">
        <v>6.0682870370370373E-2</v>
      </c>
      <c r="E200" s="49" t="s">
        <v>195</v>
      </c>
      <c r="F200" s="49">
        <v>40</v>
      </c>
      <c r="G200" s="49" t="s">
        <v>147</v>
      </c>
      <c r="H200" s="52">
        <v>47</v>
      </c>
      <c r="I200" s="52" t="s">
        <v>19</v>
      </c>
      <c r="J200" s="52" t="s">
        <v>160</v>
      </c>
      <c r="K200" s="55">
        <v>30</v>
      </c>
      <c r="L200" s="56">
        <v>0</v>
      </c>
    </row>
    <row r="201" spans="1:12">
      <c r="A201" s="39">
        <v>97</v>
      </c>
      <c r="B201" s="41" t="s">
        <v>148</v>
      </c>
      <c r="C201" s="40">
        <v>1967</v>
      </c>
      <c r="D201" s="42">
        <v>6.0682870370370373E-2</v>
      </c>
      <c r="E201" s="40" t="s">
        <v>195</v>
      </c>
      <c r="F201" s="40">
        <v>40</v>
      </c>
      <c r="G201" s="40" t="s">
        <v>149</v>
      </c>
      <c r="H201" s="43">
        <v>47</v>
      </c>
      <c r="I201" s="43" t="s">
        <v>19</v>
      </c>
      <c r="J201" s="43" t="s">
        <v>160</v>
      </c>
      <c r="K201" s="46">
        <v>31</v>
      </c>
      <c r="L201" s="47">
        <v>0</v>
      </c>
    </row>
    <row r="204" spans="1:12">
      <c r="A204" s="35" t="s">
        <v>5</v>
      </c>
      <c r="B204" s="36" t="s">
        <v>7</v>
      </c>
      <c r="C204" s="35" t="s">
        <v>8</v>
      </c>
      <c r="D204" s="35" t="s">
        <v>10</v>
      </c>
      <c r="E204" s="35" t="s">
        <v>11</v>
      </c>
      <c r="F204" s="35" t="s">
        <v>12</v>
      </c>
      <c r="G204" s="35" t="s">
        <v>13</v>
      </c>
      <c r="H204" s="35" t="s">
        <v>153</v>
      </c>
      <c r="I204" s="36" t="s">
        <v>14</v>
      </c>
      <c r="J204" s="37" t="s">
        <v>16</v>
      </c>
      <c r="K204" s="38" t="s">
        <v>17</v>
      </c>
      <c r="L204" s="35" t="s">
        <v>200</v>
      </c>
    </row>
    <row r="205" spans="1:12">
      <c r="A205" s="39">
        <v>5</v>
      </c>
      <c r="B205" s="41" t="s">
        <v>26</v>
      </c>
      <c r="C205" s="40">
        <v>1964</v>
      </c>
      <c r="D205" s="42">
        <v>3.1967592592592589E-2</v>
      </c>
      <c r="E205" s="40" t="s">
        <v>195</v>
      </c>
      <c r="F205" s="40">
        <v>50</v>
      </c>
      <c r="G205" s="40" t="s">
        <v>20</v>
      </c>
      <c r="H205" s="43">
        <v>50</v>
      </c>
      <c r="I205" s="43" t="s">
        <v>19</v>
      </c>
      <c r="J205" s="43" t="s">
        <v>161</v>
      </c>
      <c r="K205" s="46">
        <v>1</v>
      </c>
      <c r="L205" s="47">
        <v>32</v>
      </c>
    </row>
    <row r="206" spans="1:12">
      <c r="A206" s="48">
        <v>6</v>
      </c>
      <c r="B206" s="50" t="s">
        <v>27</v>
      </c>
      <c r="C206" s="49">
        <v>1964</v>
      </c>
      <c r="D206" s="51">
        <v>3.2094907407407412E-2</v>
      </c>
      <c r="E206" s="49" t="s">
        <v>195</v>
      </c>
      <c r="F206" s="49">
        <v>40</v>
      </c>
      <c r="G206" s="49" t="s">
        <v>23</v>
      </c>
      <c r="H206" s="52">
        <v>50</v>
      </c>
      <c r="I206" s="52" t="s">
        <v>19</v>
      </c>
      <c r="J206" s="52" t="s">
        <v>161</v>
      </c>
      <c r="K206" s="55">
        <v>2</v>
      </c>
      <c r="L206" s="56">
        <v>29</v>
      </c>
    </row>
    <row r="207" spans="1:12">
      <c r="A207" s="39">
        <v>9</v>
      </c>
      <c r="B207" s="41" t="s">
        <v>31</v>
      </c>
      <c r="C207" s="40">
        <v>1959</v>
      </c>
      <c r="D207" s="42">
        <v>3.3009259259259259E-2</v>
      </c>
      <c r="E207" s="40" t="s">
        <v>195</v>
      </c>
      <c r="F207" s="40">
        <v>50</v>
      </c>
      <c r="G207" s="40" t="s">
        <v>23</v>
      </c>
      <c r="H207" s="43">
        <v>55</v>
      </c>
      <c r="I207" s="43" t="s">
        <v>19</v>
      </c>
      <c r="J207" s="43" t="s">
        <v>161</v>
      </c>
      <c r="K207" s="46">
        <v>3</v>
      </c>
      <c r="L207" s="47">
        <v>27</v>
      </c>
    </row>
    <row r="208" spans="1:12">
      <c r="A208" s="48">
        <v>11</v>
      </c>
      <c r="B208" s="50" t="s">
        <v>34</v>
      </c>
      <c r="C208" s="49">
        <v>1958</v>
      </c>
      <c r="D208" s="51">
        <v>3.3773148148148149E-2</v>
      </c>
      <c r="E208" s="49" t="s">
        <v>195</v>
      </c>
      <c r="F208" s="49">
        <v>50</v>
      </c>
      <c r="G208" s="49" t="s">
        <v>29</v>
      </c>
      <c r="H208" s="52">
        <v>56</v>
      </c>
      <c r="I208" s="52" t="s">
        <v>19</v>
      </c>
      <c r="J208" s="52" t="s">
        <v>161</v>
      </c>
      <c r="K208" s="55">
        <v>4</v>
      </c>
      <c r="L208" s="56">
        <v>25</v>
      </c>
    </row>
    <row r="209" spans="1:12">
      <c r="A209" s="39">
        <v>14</v>
      </c>
      <c r="B209" s="41" t="s">
        <v>37</v>
      </c>
      <c r="C209" s="40">
        <v>1964</v>
      </c>
      <c r="D209" s="42">
        <v>3.4479166666666665E-2</v>
      </c>
      <c r="E209" s="40" t="s">
        <v>195</v>
      </c>
      <c r="F209" s="40">
        <v>50</v>
      </c>
      <c r="G209" s="40" t="s">
        <v>33</v>
      </c>
      <c r="H209" s="43">
        <v>50</v>
      </c>
      <c r="I209" s="43" t="s">
        <v>19</v>
      </c>
      <c r="J209" s="43" t="s">
        <v>161</v>
      </c>
      <c r="K209" s="46">
        <v>5</v>
      </c>
      <c r="L209" s="47">
        <v>23</v>
      </c>
    </row>
    <row r="210" spans="1:12">
      <c r="A210" s="48">
        <v>15</v>
      </c>
      <c r="B210" s="50" t="s">
        <v>38</v>
      </c>
      <c r="C210" s="49">
        <v>1959</v>
      </c>
      <c r="D210" s="51">
        <v>3.4629629629629628E-2</v>
      </c>
      <c r="E210" s="49" t="s">
        <v>195</v>
      </c>
      <c r="F210" s="49">
        <v>50</v>
      </c>
      <c r="G210" s="49" t="s">
        <v>39</v>
      </c>
      <c r="H210" s="52">
        <v>55</v>
      </c>
      <c r="I210" s="52" t="s">
        <v>19</v>
      </c>
      <c r="J210" s="52" t="s">
        <v>161</v>
      </c>
      <c r="K210" s="55">
        <v>6</v>
      </c>
      <c r="L210" s="56">
        <v>22</v>
      </c>
    </row>
    <row r="211" spans="1:12">
      <c r="A211" s="39">
        <v>27</v>
      </c>
      <c r="B211" s="41" t="s">
        <v>56</v>
      </c>
      <c r="C211" s="40">
        <v>1964</v>
      </c>
      <c r="D211" s="42">
        <v>3.5740740740740747E-2</v>
      </c>
      <c r="E211" s="40" t="s">
        <v>195</v>
      </c>
      <c r="F211" s="40">
        <v>50</v>
      </c>
      <c r="G211" s="40" t="s">
        <v>43</v>
      </c>
      <c r="H211" s="43">
        <v>50</v>
      </c>
      <c r="I211" s="43" t="s">
        <v>19</v>
      </c>
      <c r="J211" s="43" t="s">
        <v>161</v>
      </c>
      <c r="K211" s="46">
        <v>7</v>
      </c>
      <c r="L211" s="47">
        <v>21</v>
      </c>
    </row>
    <row r="212" spans="1:12">
      <c r="A212" s="48">
        <v>32</v>
      </c>
      <c r="B212" s="50" t="s">
        <v>63</v>
      </c>
      <c r="C212" s="49">
        <v>1959</v>
      </c>
      <c r="D212" s="51">
        <v>3.6111111111111115E-2</v>
      </c>
      <c r="E212" s="49" t="s">
        <v>195</v>
      </c>
      <c r="F212" s="49">
        <v>50</v>
      </c>
      <c r="G212" s="49" t="s">
        <v>49</v>
      </c>
      <c r="H212" s="52">
        <v>55</v>
      </c>
      <c r="I212" s="52" t="s">
        <v>19</v>
      </c>
      <c r="J212" s="52" t="s">
        <v>161</v>
      </c>
      <c r="K212" s="55">
        <v>8</v>
      </c>
      <c r="L212" s="56">
        <v>20</v>
      </c>
    </row>
    <row r="213" spans="1:12">
      <c r="A213" s="39">
        <v>33</v>
      </c>
      <c r="B213" s="41" t="s">
        <v>64</v>
      </c>
      <c r="C213" s="40">
        <v>1960</v>
      </c>
      <c r="D213" s="42">
        <v>3.6331018518518519E-2</v>
      </c>
      <c r="E213" s="40" t="s">
        <v>195</v>
      </c>
      <c r="F213" s="40">
        <v>50</v>
      </c>
      <c r="G213" s="40" t="s">
        <v>51</v>
      </c>
      <c r="H213" s="43">
        <v>54</v>
      </c>
      <c r="I213" s="43" t="s">
        <v>19</v>
      </c>
      <c r="J213" s="43" t="s">
        <v>161</v>
      </c>
      <c r="K213" s="46">
        <v>9</v>
      </c>
      <c r="L213" s="47">
        <v>19</v>
      </c>
    </row>
    <row r="214" spans="1:12">
      <c r="A214" s="48">
        <v>44</v>
      </c>
      <c r="B214" s="50" t="s">
        <v>78</v>
      </c>
      <c r="C214" s="49">
        <v>1959</v>
      </c>
      <c r="D214" s="51">
        <v>3.7499999999999999E-2</v>
      </c>
      <c r="E214" s="49" t="s">
        <v>195</v>
      </c>
      <c r="F214" s="49">
        <v>50</v>
      </c>
      <c r="G214" s="49" t="s">
        <v>54</v>
      </c>
      <c r="H214" s="52">
        <v>55</v>
      </c>
      <c r="I214" s="52" t="s">
        <v>19</v>
      </c>
      <c r="J214" s="52" t="s">
        <v>161</v>
      </c>
      <c r="K214" s="55">
        <v>10</v>
      </c>
      <c r="L214" s="56">
        <v>18</v>
      </c>
    </row>
    <row r="215" spans="1:12">
      <c r="A215" s="39">
        <v>50</v>
      </c>
      <c r="B215" s="41" t="s">
        <v>88</v>
      </c>
      <c r="C215" s="40">
        <v>1963</v>
      </c>
      <c r="D215" s="42">
        <v>3.8055555555555558E-2</v>
      </c>
      <c r="E215" s="40" t="s">
        <v>195</v>
      </c>
      <c r="F215" s="40">
        <v>50</v>
      </c>
      <c r="G215" s="40" t="s">
        <v>58</v>
      </c>
      <c r="H215" s="43">
        <v>51</v>
      </c>
      <c r="I215" s="43" t="s">
        <v>19</v>
      </c>
      <c r="J215" s="43" t="s">
        <v>161</v>
      </c>
      <c r="K215" s="46">
        <v>11</v>
      </c>
      <c r="L215" s="47">
        <v>17</v>
      </c>
    </row>
    <row r="216" spans="1:12">
      <c r="A216" s="48">
        <v>57</v>
      </c>
      <c r="B216" s="50" t="s">
        <v>97</v>
      </c>
      <c r="C216" s="49">
        <v>1960</v>
      </c>
      <c r="D216" s="51">
        <v>3.9953703703703707E-2</v>
      </c>
      <c r="E216" s="49" t="s">
        <v>195</v>
      </c>
      <c r="F216" s="49">
        <v>50</v>
      </c>
      <c r="G216" s="49" t="s">
        <v>61</v>
      </c>
      <c r="H216" s="52">
        <v>54</v>
      </c>
      <c r="I216" s="52" t="s">
        <v>19</v>
      </c>
      <c r="J216" s="52" t="s">
        <v>161</v>
      </c>
      <c r="K216" s="55">
        <v>12</v>
      </c>
      <c r="L216" s="56">
        <v>16</v>
      </c>
    </row>
    <row r="217" spans="1:12">
      <c r="A217" s="39">
        <v>60</v>
      </c>
      <c r="B217" s="41" t="s">
        <v>102</v>
      </c>
      <c r="C217" s="40">
        <v>1960</v>
      </c>
      <c r="D217" s="42">
        <v>4.0196759259259258E-2</v>
      </c>
      <c r="E217" s="40" t="s">
        <v>195</v>
      </c>
      <c r="F217" s="40">
        <v>50</v>
      </c>
      <c r="G217" s="40" t="s">
        <v>66</v>
      </c>
      <c r="H217" s="43">
        <v>54</v>
      </c>
      <c r="I217" s="43" t="s">
        <v>19</v>
      </c>
      <c r="J217" s="43" t="s">
        <v>161</v>
      </c>
      <c r="K217" s="46">
        <v>13</v>
      </c>
      <c r="L217" s="47">
        <v>15</v>
      </c>
    </row>
    <row r="218" spans="1:12">
      <c r="A218" s="48">
        <v>70</v>
      </c>
      <c r="B218" s="50" t="s">
        <v>113</v>
      </c>
      <c r="C218" s="49">
        <v>1963</v>
      </c>
      <c r="D218" s="51">
        <v>4.1770833333333333E-2</v>
      </c>
      <c r="E218" s="49" t="s">
        <v>195</v>
      </c>
      <c r="F218" s="49">
        <v>50</v>
      </c>
      <c r="G218" s="49" t="s">
        <v>70</v>
      </c>
      <c r="H218" s="52">
        <v>51</v>
      </c>
      <c r="I218" s="52" t="s">
        <v>19</v>
      </c>
      <c r="J218" s="52" t="s">
        <v>161</v>
      </c>
      <c r="K218" s="55">
        <v>14</v>
      </c>
      <c r="L218" s="56">
        <v>14</v>
      </c>
    </row>
    <row r="219" spans="1:12">
      <c r="A219" s="39">
        <v>88</v>
      </c>
      <c r="B219" s="41" t="s">
        <v>138</v>
      </c>
      <c r="C219" s="40">
        <v>1963</v>
      </c>
      <c r="D219" s="42">
        <v>4.9062500000000002E-2</v>
      </c>
      <c r="E219" s="40" t="s">
        <v>195</v>
      </c>
      <c r="F219" s="40">
        <v>50</v>
      </c>
      <c r="G219" s="40" t="s">
        <v>76</v>
      </c>
      <c r="H219" s="43">
        <v>51</v>
      </c>
      <c r="I219" s="43" t="s">
        <v>19</v>
      </c>
      <c r="J219" s="43" t="s">
        <v>161</v>
      </c>
      <c r="K219" s="46">
        <v>15</v>
      </c>
      <c r="L219" s="47">
        <v>13</v>
      </c>
    </row>
    <row r="220" spans="1:12">
      <c r="A220" s="48">
        <v>92</v>
      </c>
      <c r="B220" s="50" t="s">
        <v>142</v>
      </c>
      <c r="C220" s="49">
        <v>1961</v>
      </c>
      <c r="D220" s="51">
        <v>5.1331018518518519E-2</v>
      </c>
      <c r="E220" s="49" t="s">
        <v>195</v>
      </c>
      <c r="F220" s="49">
        <v>50</v>
      </c>
      <c r="G220" s="49" t="s">
        <v>80</v>
      </c>
      <c r="H220" s="52">
        <v>53</v>
      </c>
      <c r="I220" s="52" t="s">
        <v>19</v>
      </c>
      <c r="J220" s="52" t="s">
        <v>161</v>
      </c>
      <c r="K220" s="55">
        <v>16</v>
      </c>
      <c r="L220" s="56">
        <v>12</v>
      </c>
    </row>
    <row r="223" spans="1:12">
      <c r="A223" s="35" t="s">
        <v>5</v>
      </c>
      <c r="B223" s="36" t="s">
        <v>7</v>
      </c>
      <c r="C223" s="35" t="s">
        <v>8</v>
      </c>
      <c r="D223" s="35" t="s">
        <v>10</v>
      </c>
      <c r="E223" s="35" t="s">
        <v>11</v>
      </c>
      <c r="F223" s="35" t="s">
        <v>12</v>
      </c>
      <c r="G223" s="35" t="s">
        <v>13</v>
      </c>
      <c r="H223" s="35" t="s">
        <v>153</v>
      </c>
      <c r="I223" s="36" t="s">
        <v>14</v>
      </c>
      <c r="J223" s="37" t="s">
        <v>16</v>
      </c>
      <c r="K223" s="38" t="s">
        <v>17</v>
      </c>
      <c r="L223" s="35" t="s">
        <v>200</v>
      </c>
    </row>
    <row r="224" spans="1:12">
      <c r="A224" s="39">
        <v>13</v>
      </c>
      <c r="B224" s="41" t="s">
        <v>36</v>
      </c>
      <c r="C224" s="40">
        <v>1953</v>
      </c>
      <c r="D224" s="42">
        <v>3.4143518518518517E-2</v>
      </c>
      <c r="E224" s="40" t="s">
        <v>195</v>
      </c>
      <c r="F224" s="40">
        <v>60</v>
      </c>
      <c r="G224" s="40" t="s">
        <v>20</v>
      </c>
      <c r="H224" s="43">
        <v>61</v>
      </c>
      <c r="I224" s="43" t="s">
        <v>19</v>
      </c>
      <c r="J224" s="43" t="s">
        <v>162</v>
      </c>
      <c r="K224" s="46">
        <v>1</v>
      </c>
      <c r="L224" s="47">
        <v>32</v>
      </c>
    </row>
    <row r="225" spans="1:12">
      <c r="A225" s="48">
        <v>31</v>
      </c>
      <c r="B225" s="50" t="s">
        <v>62</v>
      </c>
      <c r="C225" s="49">
        <v>1952</v>
      </c>
      <c r="D225" s="51">
        <v>3.6030092592592593E-2</v>
      </c>
      <c r="E225" s="49" t="s">
        <v>195</v>
      </c>
      <c r="F225" s="49">
        <v>60</v>
      </c>
      <c r="G225" s="49" t="s">
        <v>23</v>
      </c>
      <c r="H225" s="52">
        <v>62</v>
      </c>
      <c r="I225" s="52" t="s">
        <v>19</v>
      </c>
      <c r="J225" s="52" t="s">
        <v>162</v>
      </c>
      <c r="K225" s="55">
        <v>2</v>
      </c>
      <c r="L225" s="56">
        <v>29</v>
      </c>
    </row>
    <row r="226" spans="1:12">
      <c r="A226" s="39">
        <v>51</v>
      </c>
      <c r="B226" s="41" t="s">
        <v>89</v>
      </c>
      <c r="C226" s="40">
        <v>1954</v>
      </c>
      <c r="D226" s="42">
        <v>3.8356481481481484E-2</v>
      </c>
      <c r="E226" s="40" t="s">
        <v>195</v>
      </c>
      <c r="F226" s="40">
        <v>60</v>
      </c>
      <c r="G226" s="40" t="s">
        <v>29</v>
      </c>
      <c r="H226" s="43">
        <v>60</v>
      </c>
      <c r="I226" s="43" t="s">
        <v>19</v>
      </c>
      <c r="J226" s="43" t="s">
        <v>162</v>
      </c>
      <c r="K226" s="46">
        <v>3</v>
      </c>
      <c r="L226" s="47">
        <v>27</v>
      </c>
    </row>
    <row r="227" spans="1:12">
      <c r="A227" s="48">
        <v>67</v>
      </c>
      <c r="B227" s="50" t="s">
        <v>109</v>
      </c>
      <c r="C227" s="49">
        <v>1952</v>
      </c>
      <c r="D227" s="51">
        <v>4.1296296296296296E-2</v>
      </c>
      <c r="E227" s="49" t="s">
        <v>195</v>
      </c>
      <c r="F227" s="49">
        <v>60</v>
      </c>
      <c r="G227" s="49" t="s">
        <v>33</v>
      </c>
      <c r="H227" s="52">
        <v>62</v>
      </c>
      <c r="I227" s="52" t="s">
        <v>19</v>
      </c>
      <c r="J227" s="52" t="s">
        <v>162</v>
      </c>
      <c r="K227" s="55">
        <v>4</v>
      </c>
      <c r="L227" s="56">
        <v>25</v>
      </c>
    </row>
    <row r="228" spans="1:12">
      <c r="A228" s="39">
        <v>83</v>
      </c>
      <c r="B228" s="41" t="s">
        <v>130</v>
      </c>
      <c r="C228" s="40">
        <v>1947</v>
      </c>
      <c r="D228" s="42">
        <v>4.4965277777777778E-2</v>
      </c>
      <c r="E228" s="40" t="s">
        <v>195</v>
      </c>
      <c r="F228" s="40" t="s">
        <v>131</v>
      </c>
      <c r="G228" s="40" t="s">
        <v>20</v>
      </c>
      <c r="H228" s="43">
        <v>67</v>
      </c>
      <c r="I228" s="43" t="s">
        <v>19</v>
      </c>
      <c r="J228" s="43" t="s">
        <v>162</v>
      </c>
      <c r="K228" s="46">
        <v>5</v>
      </c>
      <c r="L228" s="47">
        <v>23</v>
      </c>
    </row>
    <row r="229" spans="1:12">
      <c r="A229" s="48">
        <v>91</v>
      </c>
      <c r="B229" s="50" t="s">
        <v>141</v>
      </c>
      <c r="C229" s="49">
        <v>1950</v>
      </c>
      <c r="D229" s="51">
        <v>4.9988425925925922E-2</v>
      </c>
      <c r="E229" s="49" t="s">
        <v>195</v>
      </c>
      <c r="F229" s="49">
        <v>60</v>
      </c>
      <c r="G229" s="49" t="s">
        <v>39</v>
      </c>
      <c r="H229" s="52">
        <v>64</v>
      </c>
      <c r="I229" s="52" t="s">
        <v>19</v>
      </c>
      <c r="J229" s="52" t="s">
        <v>162</v>
      </c>
      <c r="K229" s="55">
        <v>6</v>
      </c>
      <c r="L229" s="56">
        <v>22</v>
      </c>
    </row>
    <row r="230" spans="1:12">
      <c r="A230" s="39">
        <v>93</v>
      </c>
      <c r="B230" s="41" t="s">
        <v>143</v>
      </c>
      <c r="C230" s="40">
        <v>1953</v>
      </c>
      <c r="D230" s="42">
        <v>5.3877314814814815E-2</v>
      </c>
      <c r="E230" s="40" t="s">
        <v>195</v>
      </c>
      <c r="F230" s="40">
        <v>60</v>
      </c>
      <c r="G230" s="40" t="s">
        <v>43</v>
      </c>
      <c r="H230" s="43">
        <v>61</v>
      </c>
      <c r="I230" s="43" t="s">
        <v>19</v>
      </c>
      <c r="J230" s="43" t="s">
        <v>162</v>
      </c>
      <c r="K230" s="46">
        <v>7</v>
      </c>
      <c r="L230" s="47">
        <v>21</v>
      </c>
    </row>
    <row r="233" spans="1:12">
      <c r="A233" s="35" t="s">
        <v>5</v>
      </c>
      <c r="B233" s="36" t="s">
        <v>7</v>
      </c>
      <c r="C233" s="35" t="s">
        <v>8</v>
      </c>
      <c r="D233" s="35" t="s">
        <v>10</v>
      </c>
      <c r="E233" s="35" t="s">
        <v>11</v>
      </c>
      <c r="F233" s="35" t="s">
        <v>12</v>
      </c>
      <c r="G233" s="35" t="s">
        <v>13</v>
      </c>
      <c r="H233" s="35" t="s">
        <v>153</v>
      </c>
      <c r="I233" s="36" t="s">
        <v>14</v>
      </c>
      <c r="J233" s="37" t="s">
        <v>16</v>
      </c>
      <c r="K233" s="38" t="s">
        <v>17</v>
      </c>
      <c r="L233" s="35" t="s">
        <v>200</v>
      </c>
    </row>
    <row r="234" spans="1:12">
      <c r="A234" s="39">
        <v>94</v>
      </c>
      <c r="B234" s="41" t="s">
        <v>144</v>
      </c>
      <c r="C234" s="40">
        <v>1941</v>
      </c>
      <c r="D234" s="42">
        <v>5.409722222222222E-2</v>
      </c>
      <c r="E234" s="40" t="s">
        <v>195</v>
      </c>
      <c r="F234" s="40" t="s">
        <v>131</v>
      </c>
      <c r="G234" s="40" t="s">
        <v>23</v>
      </c>
      <c r="H234" s="43">
        <v>73</v>
      </c>
      <c r="I234" s="43" t="s">
        <v>19</v>
      </c>
      <c r="J234" s="43" t="s">
        <v>163</v>
      </c>
      <c r="K234" s="46">
        <v>1</v>
      </c>
      <c r="L234" s="47">
        <v>32</v>
      </c>
    </row>
    <row r="237" spans="1:12">
      <c r="A237" s="35" t="s">
        <v>5</v>
      </c>
      <c r="B237" s="36" t="s">
        <v>7</v>
      </c>
      <c r="C237" s="35" t="s">
        <v>8</v>
      </c>
      <c r="D237" s="35" t="s">
        <v>10</v>
      </c>
      <c r="E237" s="35" t="s">
        <v>11</v>
      </c>
      <c r="F237" s="35" t="s">
        <v>12</v>
      </c>
      <c r="G237" s="35" t="s">
        <v>13</v>
      </c>
      <c r="H237" s="35" t="s">
        <v>153</v>
      </c>
      <c r="I237" s="36" t="s">
        <v>14</v>
      </c>
      <c r="J237" s="37" t="s">
        <v>16</v>
      </c>
      <c r="K237" s="38" t="s">
        <v>17</v>
      </c>
      <c r="L237" s="35" t="s">
        <v>200</v>
      </c>
    </row>
    <row r="238" spans="1:12">
      <c r="A238" s="39">
        <v>19</v>
      </c>
      <c r="B238" s="41" t="s">
        <v>44</v>
      </c>
      <c r="C238" s="40">
        <v>1999</v>
      </c>
      <c r="D238" s="42">
        <v>3.4953703703703702E-2</v>
      </c>
      <c r="E238" s="40" t="s">
        <v>195</v>
      </c>
      <c r="F238" s="40" t="s">
        <v>45</v>
      </c>
      <c r="G238" s="40" t="s">
        <v>20</v>
      </c>
      <c r="H238" s="43">
        <v>15</v>
      </c>
      <c r="I238" s="43" t="s">
        <v>19</v>
      </c>
      <c r="J238" s="43" t="s">
        <v>164</v>
      </c>
      <c r="K238" s="46">
        <v>1</v>
      </c>
      <c r="L238" s="47">
        <v>32</v>
      </c>
    </row>
    <row r="239" spans="1:12">
      <c r="A239" s="48">
        <v>20</v>
      </c>
      <c r="B239" s="50" t="s">
        <v>46</v>
      </c>
      <c r="C239" s="49">
        <v>1998</v>
      </c>
      <c r="D239" s="51">
        <v>3.4965277777777783E-2</v>
      </c>
      <c r="E239" s="49" t="s">
        <v>195</v>
      </c>
      <c r="F239" s="49" t="s">
        <v>45</v>
      </c>
      <c r="G239" s="49" t="s">
        <v>23</v>
      </c>
      <c r="H239" s="52">
        <v>16</v>
      </c>
      <c r="I239" s="52" t="s">
        <v>19</v>
      </c>
      <c r="J239" s="52" t="s">
        <v>164</v>
      </c>
      <c r="K239" s="55">
        <v>2</v>
      </c>
      <c r="L239" s="56">
        <v>29</v>
      </c>
    </row>
    <row r="242" spans="1:12">
      <c r="A242" s="35" t="s">
        <v>5</v>
      </c>
      <c r="B242" s="36" t="s">
        <v>7</v>
      </c>
      <c r="C242" s="35" t="s">
        <v>8</v>
      </c>
      <c r="D242" s="35" t="s">
        <v>10</v>
      </c>
      <c r="E242" s="35" t="s">
        <v>11</v>
      </c>
      <c r="F242" s="35" t="s">
        <v>12</v>
      </c>
      <c r="G242" s="35" t="s">
        <v>13</v>
      </c>
      <c r="H242" s="35" t="s">
        <v>153</v>
      </c>
      <c r="I242" s="36" t="s">
        <v>14</v>
      </c>
      <c r="J242" s="37" t="s">
        <v>16</v>
      </c>
      <c r="K242" s="38" t="s">
        <v>17</v>
      </c>
      <c r="L242" s="35" t="s">
        <v>200</v>
      </c>
    </row>
    <row r="243" spans="1:12">
      <c r="A243" s="39">
        <v>2</v>
      </c>
      <c r="B243" s="41" t="s">
        <v>171</v>
      </c>
      <c r="C243" s="40">
        <v>1982</v>
      </c>
      <c r="D243" s="42">
        <v>3.516203703703704E-2</v>
      </c>
      <c r="E243" s="40" t="s">
        <v>194</v>
      </c>
      <c r="F243" s="40">
        <v>30</v>
      </c>
      <c r="G243" s="40" t="s">
        <v>23</v>
      </c>
      <c r="H243" s="43">
        <v>32</v>
      </c>
      <c r="I243" s="43" t="s">
        <v>158</v>
      </c>
      <c r="J243" s="43" t="s">
        <v>159</v>
      </c>
      <c r="K243" s="46">
        <v>1</v>
      </c>
      <c r="L243" s="47">
        <v>32</v>
      </c>
    </row>
    <row r="244" spans="1:12">
      <c r="A244" s="48">
        <v>3</v>
      </c>
      <c r="B244" s="50" t="s">
        <v>172</v>
      </c>
      <c r="C244" s="49">
        <v>1982</v>
      </c>
      <c r="D244" s="51">
        <v>3.7650462962962962E-2</v>
      </c>
      <c r="E244" s="49" t="s">
        <v>194</v>
      </c>
      <c r="F244" s="49">
        <v>30</v>
      </c>
      <c r="G244" s="49" t="s">
        <v>29</v>
      </c>
      <c r="H244" s="52">
        <v>32</v>
      </c>
      <c r="I244" s="52" t="s">
        <v>158</v>
      </c>
      <c r="J244" s="52" t="s">
        <v>159</v>
      </c>
      <c r="K244" s="55">
        <v>2</v>
      </c>
      <c r="L244" s="56">
        <v>29</v>
      </c>
    </row>
    <row r="245" spans="1:12">
      <c r="A245" s="39">
        <v>4</v>
      </c>
      <c r="B245" s="41" t="s">
        <v>173</v>
      </c>
      <c r="C245" s="40">
        <v>1993</v>
      </c>
      <c r="D245" s="42">
        <v>3.8460648148148147E-2</v>
      </c>
      <c r="E245" s="40" t="s">
        <v>194</v>
      </c>
      <c r="F245" s="40" t="s">
        <v>25</v>
      </c>
      <c r="G245" s="40" t="s">
        <v>20</v>
      </c>
      <c r="H245" s="43">
        <v>21</v>
      </c>
      <c r="I245" s="43" t="s">
        <v>158</v>
      </c>
      <c r="J245" s="43" t="s">
        <v>159</v>
      </c>
      <c r="K245" s="46">
        <v>3</v>
      </c>
      <c r="L245" s="47">
        <v>27</v>
      </c>
    </row>
    <row r="246" spans="1:12">
      <c r="A246" s="48">
        <v>8</v>
      </c>
      <c r="B246" s="50" t="s">
        <v>177</v>
      </c>
      <c r="C246" s="49">
        <v>1981</v>
      </c>
      <c r="D246" s="51">
        <v>4.0868055555555553E-2</v>
      </c>
      <c r="E246" s="49" t="s">
        <v>194</v>
      </c>
      <c r="F246" s="49">
        <v>30</v>
      </c>
      <c r="G246" s="49" t="s">
        <v>43</v>
      </c>
      <c r="H246" s="52">
        <v>33</v>
      </c>
      <c r="I246" s="52" t="s">
        <v>158</v>
      </c>
      <c r="J246" s="52" t="s">
        <v>159</v>
      </c>
      <c r="K246" s="55">
        <v>4</v>
      </c>
      <c r="L246" s="56">
        <v>25</v>
      </c>
    </row>
    <row r="247" spans="1:12">
      <c r="A247" s="39">
        <v>11</v>
      </c>
      <c r="B247" s="41" t="s">
        <v>180</v>
      </c>
      <c r="C247" s="40">
        <v>1980</v>
      </c>
      <c r="D247" s="42">
        <v>4.2986111111111114E-2</v>
      </c>
      <c r="E247" s="40" t="s">
        <v>194</v>
      </c>
      <c r="F247" s="40">
        <v>30</v>
      </c>
      <c r="G247" s="40" t="s">
        <v>49</v>
      </c>
      <c r="H247" s="43">
        <v>34</v>
      </c>
      <c r="I247" s="43" t="s">
        <v>158</v>
      </c>
      <c r="J247" s="43" t="s">
        <v>159</v>
      </c>
      <c r="K247" s="46">
        <v>5</v>
      </c>
      <c r="L247" s="47">
        <v>23</v>
      </c>
    </row>
    <row r="248" spans="1:12">
      <c r="A248" s="48">
        <v>13</v>
      </c>
      <c r="B248" s="50" t="s">
        <v>182</v>
      </c>
      <c r="C248" s="49">
        <v>1980</v>
      </c>
      <c r="D248" s="51">
        <v>4.5000000000000005E-2</v>
      </c>
      <c r="E248" s="49" t="s">
        <v>194</v>
      </c>
      <c r="F248" s="49">
        <v>30</v>
      </c>
      <c r="G248" s="49" t="s">
        <v>51</v>
      </c>
      <c r="H248" s="52">
        <v>34</v>
      </c>
      <c r="I248" s="52" t="s">
        <v>158</v>
      </c>
      <c r="J248" s="52" t="s">
        <v>159</v>
      </c>
      <c r="K248" s="55">
        <v>6</v>
      </c>
      <c r="L248" s="56">
        <v>22</v>
      </c>
    </row>
    <row r="249" spans="1:12">
      <c r="A249" s="39">
        <v>18</v>
      </c>
      <c r="B249" s="41" t="s">
        <v>187</v>
      </c>
      <c r="C249" s="40">
        <v>1983</v>
      </c>
      <c r="D249" s="42">
        <v>4.8344907407407406E-2</v>
      </c>
      <c r="E249" s="40" t="s">
        <v>194</v>
      </c>
      <c r="F249" s="40">
        <v>30</v>
      </c>
      <c r="G249" s="40" t="s">
        <v>54</v>
      </c>
      <c r="H249" s="43">
        <v>31</v>
      </c>
      <c r="I249" s="43" t="s">
        <v>158</v>
      </c>
      <c r="J249" s="43" t="s">
        <v>159</v>
      </c>
      <c r="K249" s="46">
        <v>7</v>
      </c>
      <c r="L249" s="47">
        <v>21</v>
      </c>
    </row>
    <row r="250" spans="1:12">
      <c r="A250" s="48">
        <v>20</v>
      </c>
      <c r="B250" s="50" t="s">
        <v>189</v>
      </c>
      <c r="C250" s="49">
        <v>1982</v>
      </c>
      <c r="D250" s="51">
        <v>5.334490740740741E-2</v>
      </c>
      <c r="E250" s="49" t="s">
        <v>194</v>
      </c>
      <c r="F250" s="49">
        <v>30</v>
      </c>
      <c r="G250" s="49" t="s">
        <v>58</v>
      </c>
      <c r="H250" s="52">
        <v>32</v>
      </c>
      <c r="I250" s="52" t="s">
        <v>158</v>
      </c>
      <c r="J250" s="52" t="s">
        <v>159</v>
      </c>
      <c r="K250" s="55">
        <v>8</v>
      </c>
      <c r="L250" s="56">
        <v>20</v>
      </c>
    </row>
    <row r="251" spans="1:12">
      <c r="A251" s="39">
        <v>21</v>
      </c>
      <c r="B251" s="41" t="s">
        <v>190</v>
      </c>
      <c r="C251" s="40">
        <v>1980</v>
      </c>
      <c r="D251" s="42">
        <v>5.4189814814814809E-2</v>
      </c>
      <c r="E251" s="40" t="s">
        <v>194</v>
      </c>
      <c r="F251" s="40">
        <v>30</v>
      </c>
      <c r="G251" s="40" t="s">
        <v>61</v>
      </c>
      <c r="H251" s="43">
        <v>34</v>
      </c>
      <c r="I251" s="43" t="s">
        <v>158</v>
      </c>
      <c r="J251" s="43" t="s">
        <v>159</v>
      </c>
      <c r="K251" s="46">
        <v>9</v>
      </c>
      <c r="L251" s="47">
        <v>19</v>
      </c>
    </row>
    <row r="252" spans="1:12">
      <c r="A252" s="48">
        <v>22</v>
      </c>
      <c r="B252" s="50" t="s">
        <v>191</v>
      </c>
      <c r="C252" s="49">
        <v>1992</v>
      </c>
      <c r="D252" s="51">
        <v>5.4988425925925927E-2</v>
      </c>
      <c r="E252" s="49" t="s">
        <v>194</v>
      </c>
      <c r="F252" s="49" t="s">
        <v>25</v>
      </c>
      <c r="G252" s="49" t="s">
        <v>23</v>
      </c>
      <c r="H252" s="52">
        <v>22</v>
      </c>
      <c r="I252" s="52" t="s">
        <v>158</v>
      </c>
      <c r="J252" s="52" t="s">
        <v>159</v>
      </c>
      <c r="K252" s="55">
        <v>10</v>
      </c>
      <c r="L252" s="56">
        <v>18</v>
      </c>
    </row>
    <row r="253" spans="1:12">
      <c r="A253" s="39">
        <v>24</v>
      </c>
      <c r="B253" s="41" t="s">
        <v>193</v>
      </c>
      <c r="C253" s="40">
        <v>1982</v>
      </c>
      <c r="D253" s="42">
        <v>6.5752314814814819E-2</v>
      </c>
      <c r="E253" s="40" t="s">
        <v>194</v>
      </c>
      <c r="F253" s="40">
        <v>30</v>
      </c>
      <c r="G253" s="40" t="s">
        <v>66</v>
      </c>
      <c r="H253" s="43">
        <v>32</v>
      </c>
      <c r="I253" s="43" t="s">
        <v>158</v>
      </c>
      <c r="J253" s="43" t="s">
        <v>159</v>
      </c>
      <c r="K253" s="46">
        <v>11</v>
      </c>
      <c r="L253" s="47">
        <v>17</v>
      </c>
    </row>
    <row r="256" spans="1:12">
      <c r="A256" s="35" t="s">
        <v>5</v>
      </c>
      <c r="B256" s="36" t="s">
        <v>7</v>
      </c>
      <c r="C256" s="35" t="s">
        <v>8</v>
      </c>
      <c r="D256" s="35" t="s">
        <v>10</v>
      </c>
      <c r="E256" s="35" t="s">
        <v>11</v>
      </c>
      <c r="F256" s="35" t="s">
        <v>12</v>
      </c>
      <c r="G256" s="35" t="s">
        <v>13</v>
      </c>
      <c r="H256" s="35" t="s">
        <v>153</v>
      </c>
      <c r="I256" s="36" t="s">
        <v>14</v>
      </c>
      <c r="J256" s="37" t="s">
        <v>16</v>
      </c>
      <c r="K256" s="38" t="s">
        <v>17</v>
      </c>
      <c r="L256" s="35" t="s">
        <v>200</v>
      </c>
    </row>
    <row r="257" spans="1:12">
      <c r="A257" s="39">
        <v>1</v>
      </c>
      <c r="B257" s="41" t="s">
        <v>170</v>
      </c>
      <c r="C257" s="40">
        <v>1975</v>
      </c>
      <c r="D257" s="42">
        <v>3.4548611111111113E-2</v>
      </c>
      <c r="E257" s="40" t="s">
        <v>194</v>
      </c>
      <c r="F257" s="40">
        <v>30</v>
      </c>
      <c r="G257" s="40" t="s">
        <v>20</v>
      </c>
      <c r="H257" s="43">
        <v>39</v>
      </c>
      <c r="I257" s="43" t="s">
        <v>158</v>
      </c>
      <c r="J257" s="43" t="s">
        <v>160</v>
      </c>
      <c r="K257" s="46">
        <v>1</v>
      </c>
      <c r="L257" s="47">
        <v>32</v>
      </c>
    </row>
    <row r="258" spans="1:12">
      <c r="A258" s="48">
        <v>5</v>
      </c>
      <c r="B258" s="50" t="s">
        <v>174</v>
      </c>
      <c r="C258" s="49">
        <v>1969</v>
      </c>
      <c r="D258" s="51">
        <v>3.8668981481481478E-2</v>
      </c>
      <c r="E258" s="49" t="s">
        <v>194</v>
      </c>
      <c r="F258" s="49">
        <v>40</v>
      </c>
      <c r="G258" s="49" t="s">
        <v>20</v>
      </c>
      <c r="H258" s="52">
        <v>45</v>
      </c>
      <c r="I258" s="52" t="s">
        <v>158</v>
      </c>
      <c r="J258" s="52" t="s">
        <v>160</v>
      </c>
      <c r="K258" s="55">
        <v>2</v>
      </c>
      <c r="L258" s="56">
        <v>29</v>
      </c>
    </row>
    <row r="259" spans="1:12">
      <c r="A259" s="39">
        <v>6</v>
      </c>
      <c r="B259" s="41" t="s">
        <v>175</v>
      </c>
      <c r="C259" s="40">
        <v>1978</v>
      </c>
      <c r="D259" s="42">
        <v>3.8784722222222227E-2</v>
      </c>
      <c r="E259" s="40" t="s">
        <v>194</v>
      </c>
      <c r="F259" s="40">
        <v>30</v>
      </c>
      <c r="G259" s="40" t="s">
        <v>33</v>
      </c>
      <c r="H259" s="43">
        <v>36</v>
      </c>
      <c r="I259" s="43" t="s">
        <v>158</v>
      </c>
      <c r="J259" s="43" t="s">
        <v>160</v>
      </c>
      <c r="K259" s="46">
        <v>3</v>
      </c>
      <c r="L259" s="47">
        <v>27</v>
      </c>
    </row>
    <row r="260" spans="1:12">
      <c r="A260" s="48">
        <v>7</v>
      </c>
      <c r="B260" s="50" t="s">
        <v>176</v>
      </c>
      <c r="C260" s="49">
        <v>1977</v>
      </c>
      <c r="D260" s="51">
        <v>3.9467592592592596E-2</v>
      </c>
      <c r="E260" s="49" t="s">
        <v>194</v>
      </c>
      <c r="F260" s="49">
        <v>30</v>
      </c>
      <c r="G260" s="49" t="s">
        <v>39</v>
      </c>
      <c r="H260" s="52">
        <v>37</v>
      </c>
      <c r="I260" s="52" t="s">
        <v>158</v>
      </c>
      <c r="J260" s="52" t="s">
        <v>160</v>
      </c>
      <c r="K260" s="55">
        <v>4</v>
      </c>
      <c r="L260" s="56">
        <v>25</v>
      </c>
    </row>
    <row r="261" spans="1:12">
      <c r="A261" s="39">
        <v>9</v>
      </c>
      <c r="B261" s="41" t="s">
        <v>178</v>
      </c>
      <c r="C261" s="40">
        <v>1973</v>
      </c>
      <c r="D261" s="42">
        <v>4.116898148148148E-2</v>
      </c>
      <c r="E261" s="40" t="s">
        <v>194</v>
      </c>
      <c r="F261" s="40">
        <v>40</v>
      </c>
      <c r="G261" s="40" t="s">
        <v>23</v>
      </c>
      <c r="H261" s="43">
        <v>41</v>
      </c>
      <c r="I261" s="43" t="s">
        <v>158</v>
      </c>
      <c r="J261" s="43" t="s">
        <v>160</v>
      </c>
      <c r="K261" s="46">
        <v>5</v>
      </c>
      <c r="L261" s="47">
        <v>23</v>
      </c>
    </row>
    <row r="262" spans="1:12">
      <c r="A262" s="48">
        <v>10</v>
      </c>
      <c r="B262" s="50" t="s">
        <v>179</v>
      </c>
      <c r="C262" s="49">
        <v>1966</v>
      </c>
      <c r="D262" s="51">
        <v>4.1840277777777775E-2</v>
      </c>
      <c r="E262" s="49" t="s">
        <v>194</v>
      </c>
      <c r="F262" s="49">
        <v>40</v>
      </c>
      <c r="G262" s="49" t="s">
        <v>29</v>
      </c>
      <c r="H262" s="52">
        <v>48</v>
      </c>
      <c r="I262" s="52" t="s">
        <v>158</v>
      </c>
      <c r="J262" s="52" t="s">
        <v>160</v>
      </c>
      <c r="K262" s="55">
        <v>6</v>
      </c>
      <c r="L262" s="56">
        <v>22</v>
      </c>
    </row>
    <row r="263" spans="1:12">
      <c r="A263" s="39">
        <v>12</v>
      </c>
      <c r="B263" s="41" t="s">
        <v>181</v>
      </c>
      <c r="C263" s="40">
        <v>1962</v>
      </c>
      <c r="D263" s="42">
        <v>4.3668981481481482E-2</v>
      </c>
      <c r="E263" s="40" t="s">
        <v>194</v>
      </c>
      <c r="F263" s="40">
        <v>50</v>
      </c>
      <c r="G263" s="40" t="s">
        <v>20</v>
      </c>
      <c r="H263" s="43">
        <v>52</v>
      </c>
      <c r="I263" s="43" t="s">
        <v>158</v>
      </c>
      <c r="J263" s="43" t="s">
        <v>160</v>
      </c>
      <c r="K263" s="46">
        <v>7</v>
      </c>
      <c r="L263" s="47">
        <v>21</v>
      </c>
    </row>
    <row r="264" spans="1:12">
      <c r="A264" s="48">
        <v>14</v>
      </c>
      <c r="B264" s="50" t="s">
        <v>183</v>
      </c>
      <c r="C264" s="49">
        <v>1969</v>
      </c>
      <c r="D264" s="51">
        <v>4.5335648148148146E-2</v>
      </c>
      <c r="E264" s="49" t="s">
        <v>194</v>
      </c>
      <c r="F264" s="49">
        <v>40</v>
      </c>
      <c r="G264" s="49" t="s">
        <v>33</v>
      </c>
      <c r="H264" s="52">
        <v>45</v>
      </c>
      <c r="I264" s="52" t="s">
        <v>158</v>
      </c>
      <c r="J264" s="52" t="s">
        <v>160</v>
      </c>
      <c r="K264" s="55">
        <v>8</v>
      </c>
      <c r="L264" s="56">
        <v>20</v>
      </c>
    </row>
    <row r="265" spans="1:12">
      <c r="A265" s="39">
        <v>15</v>
      </c>
      <c r="B265" s="41" t="s">
        <v>184</v>
      </c>
      <c r="C265" s="40">
        <v>1960</v>
      </c>
      <c r="D265" s="42">
        <v>4.5717592592592594E-2</v>
      </c>
      <c r="E265" s="40" t="s">
        <v>194</v>
      </c>
      <c r="F265" s="40">
        <v>50</v>
      </c>
      <c r="G265" s="40" t="s">
        <v>23</v>
      </c>
      <c r="H265" s="43">
        <v>54</v>
      </c>
      <c r="I265" s="43" t="s">
        <v>158</v>
      </c>
      <c r="J265" s="43" t="s">
        <v>160</v>
      </c>
      <c r="K265" s="46">
        <v>9</v>
      </c>
      <c r="L265" s="47">
        <v>19</v>
      </c>
    </row>
    <row r="266" spans="1:12">
      <c r="A266" s="48">
        <v>16</v>
      </c>
      <c r="B266" s="50" t="s">
        <v>185</v>
      </c>
      <c r="C266" s="49">
        <v>1968</v>
      </c>
      <c r="D266" s="51">
        <v>4.6261574074074073E-2</v>
      </c>
      <c r="E266" s="49" t="s">
        <v>194</v>
      </c>
      <c r="F266" s="49">
        <v>40</v>
      </c>
      <c r="G266" s="49" t="s">
        <v>39</v>
      </c>
      <c r="H266" s="52">
        <v>46</v>
      </c>
      <c r="I266" s="52" t="s">
        <v>158</v>
      </c>
      <c r="J266" s="52" t="s">
        <v>160</v>
      </c>
      <c r="K266" s="55">
        <v>10</v>
      </c>
      <c r="L266" s="56">
        <v>18</v>
      </c>
    </row>
    <row r="267" spans="1:12">
      <c r="A267" s="39">
        <v>17</v>
      </c>
      <c r="B267" s="41" t="s">
        <v>186</v>
      </c>
      <c r="C267" s="40">
        <v>1967</v>
      </c>
      <c r="D267" s="42">
        <v>4.7858796296296295E-2</v>
      </c>
      <c r="E267" s="40" t="s">
        <v>194</v>
      </c>
      <c r="F267" s="40">
        <v>40</v>
      </c>
      <c r="G267" s="40" t="s">
        <v>43</v>
      </c>
      <c r="H267" s="43">
        <v>47</v>
      </c>
      <c r="I267" s="43" t="s">
        <v>158</v>
      </c>
      <c r="J267" s="43" t="s">
        <v>160</v>
      </c>
      <c r="K267" s="46">
        <v>11</v>
      </c>
      <c r="L267" s="47">
        <v>17</v>
      </c>
    </row>
    <row r="268" spans="1:12">
      <c r="A268" s="48">
        <v>19</v>
      </c>
      <c r="B268" s="50" t="s">
        <v>188</v>
      </c>
      <c r="C268" s="49">
        <v>1969</v>
      </c>
      <c r="D268" s="51">
        <v>5.3321759259259256E-2</v>
      </c>
      <c r="E268" s="49" t="s">
        <v>194</v>
      </c>
      <c r="F268" s="49"/>
      <c r="G268" s="49"/>
      <c r="H268" s="52">
        <v>45</v>
      </c>
      <c r="I268" s="52" t="s">
        <v>158</v>
      </c>
      <c r="J268" s="52" t="s">
        <v>160</v>
      </c>
      <c r="K268" s="55">
        <v>12</v>
      </c>
      <c r="L268" s="56">
        <v>16</v>
      </c>
    </row>
    <row r="269" spans="1:12">
      <c r="A269" s="39">
        <v>23</v>
      </c>
      <c r="B269" s="41" t="s">
        <v>192</v>
      </c>
      <c r="C269" s="40">
        <v>1966</v>
      </c>
      <c r="D269" s="42">
        <v>5.5034722222222221E-2</v>
      </c>
      <c r="E269" s="40" t="s">
        <v>194</v>
      </c>
      <c r="F269" s="40">
        <v>40</v>
      </c>
      <c r="G269" s="40" t="s">
        <v>49</v>
      </c>
      <c r="H269" s="43">
        <v>48</v>
      </c>
      <c r="I269" s="43" t="s">
        <v>158</v>
      </c>
      <c r="J269" s="43" t="s">
        <v>160</v>
      </c>
      <c r="K269" s="46">
        <v>13</v>
      </c>
      <c r="L269" s="47">
        <v>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U124"/>
  <sheetViews>
    <sheetView showGridLines="0" workbookViewId="0">
      <selection activeCell="F4" sqref="F4:U123"/>
    </sheetView>
  </sheetViews>
  <sheetFormatPr defaultRowHeight="12.75"/>
  <cols>
    <col min="1" max="1" width="2.7109375" style="12" customWidth="1"/>
    <col min="2" max="2" width="11.5703125" style="12" bestFit="1" customWidth="1"/>
    <col min="3" max="3" width="8.85546875" style="12" bestFit="1" customWidth="1"/>
    <col min="4" max="4" width="10.140625" style="12" customWidth="1"/>
    <col min="5" max="5" width="2.7109375" style="12" customWidth="1"/>
    <col min="6" max="6" width="8" style="13" customWidth="1"/>
    <col min="7" max="7" width="8.42578125" style="13" customWidth="1"/>
    <col min="8" max="8" width="16.42578125" style="12" bestFit="1" customWidth="1"/>
    <col min="9" max="9" width="7.85546875" style="13" customWidth="1"/>
    <col min="10" max="10" width="6.42578125" style="12" customWidth="1"/>
    <col min="11" max="11" width="6.85546875" style="12" bestFit="1" customWidth="1"/>
    <col min="12" max="12" width="6.28515625" style="13" customWidth="1"/>
    <col min="13" max="13" width="8.85546875" style="13" customWidth="1"/>
    <col min="14" max="14" width="12.42578125" style="13" customWidth="1"/>
    <col min="15" max="15" width="5.85546875" style="13" customWidth="1"/>
    <col min="16" max="16" width="9.140625" style="12" customWidth="1"/>
    <col min="17" max="17" width="8.42578125" style="13" customWidth="1"/>
    <col min="18" max="18" width="13.140625" style="13" hidden="1" customWidth="1"/>
    <col min="19" max="19" width="11.28515625" style="13" hidden="1" customWidth="1"/>
    <col min="20" max="20" width="12.140625" style="13" bestFit="1" customWidth="1"/>
    <col min="21" max="21" width="11" style="13" bestFit="1" customWidth="1"/>
    <col min="22" max="16384" width="9.140625" style="12"/>
  </cols>
  <sheetData>
    <row r="2" spans="2:21" ht="21">
      <c r="B2" s="2" t="s">
        <v>203</v>
      </c>
      <c r="F2" s="2" t="s">
        <v>202</v>
      </c>
      <c r="O2" s="2" t="s">
        <v>201</v>
      </c>
      <c r="R2" s="2"/>
    </row>
    <row r="3" spans="2:21" ht="15" customHeight="1">
      <c r="B3" s="1"/>
      <c r="R3" s="24" t="s">
        <v>196</v>
      </c>
      <c r="S3" s="24" t="s">
        <v>197</v>
      </c>
      <c r="T3" s="25" t="s">
        <v>198</v>
      </c>
      <c r="U3" s="25" t="s">
        <v>199</v>
      </c>
    </row>
    <row r="4" spans="2:21" s="14" customFormat="1">
      <c r="B4" s="17" t="s">
        <v>0</v>
      </c>
      <c r="C4" s="18" t="s">
        <v>1</v>
      </c>
      <c r="D4" s="18" t="s">
        <v>2</v>
      </c>
      <c r="F4" s="26" t="s">
        <v>5</v>
      </c>
      <c r="G4" s="26" t="s">
        <v>6</v>
      </c>
      <c r="H4" s="14" t="s">
        <v>7</v>
      </c>
      <c r="I4" s="26" t="s">
        <v>8</v>
      </c>
      <c r="J4" s="14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153</v>
      </c>
      <c r="P4" s="14" t="s">
        <v>14</v>
      </c>
      <c r="Q4" s="15" t="s">
        <v>16</v>
      </c>
      <c r="R4" s="34" t="s">
        <v>15</v>
      </c>
      <c r="S4" s="26" t="s">
        <v>204</v>
      </c>
      <c r="T4" s="34" t="s">
        <v>17</v>
      </c>
      <c r="U4" s="26" t="s">
        <v>200</v>
      </c>
    </row>
    <row r="5" spans="2:21" hidden="1">
      <c r="B5" s="27" t="s">
        <v>3</v>
      </c>
      <c r="C5" s="28">
        <f t="shared" ref="C5" si="0">COUNTIFS(P:P,"M")+COUNTIFS(P:P,"Z")</f>
        <v>120</v>
      </c>
      <c r="D5" s="29">
        <v>2</v>
      </c>
      <c r="F5" s="19">
        <v>1</v>
      </c>
      <c r="G5" s="13">
        <v>51</v>
      </c>
      <c r="H5" s="12" t="s">
        <v>18</v>
      </c>
      <c r="I5" s="13">
        <v>1974</v>
      </c>
      <c r="K5" s="16">
        <v>3.096064814814815E-2</v>
      </c>
      <c r="L5" s="13" t="s">
        <v>195</v>
      </c>
      <c r="M5" s="13">
        <v>40</v>
      </c>
      <c r="N5" s="13" t="s">
        <v>20</v>
      </c>
      <c r="O5" s="33">
        <f>2014-I5</f>
        <v>40</v>
      </c>
      <c r="P5" s="33" t="s">
        <v>19</v>
      </c>
      <c r="Q5" s="33" t="str">
        <f>VLOOKUP(CONCATENATE("2014::hlavní závod::",P5,"::",O5),záv_kat!B:J,9)</f>
        <v>B</v>
      </c>
      <c r="R5" s="22">
        <f>COUNTIFS(P$5:P5,P5)</f>
        <v>1</v>
      </c>
      <c r="S5" s="23">
        <f>SUMIF(body!A:A,'VÝSLEDKY a BODY'!R5,body!C:C)</f>
        <v>102</v>
      </c>
      <c r="T5" s="20">
        <f>COUNTIFS(P$5:P5,P5,$Q$5:Q5,Q5)</f>
        <v>1</v>
      </c>
      <c r="U5" s="21">
        <f>SUMIF(body!A:A,'VÝSLEDKY a BODY'!T5,body!E:E)</f>
        <v>32</v>
      </c>
    </row>
    <row r="6" spans="2:21" hidden="1">
      <c r="B6" s="30" t="s">
        <v>4</v>
      </c>
      <c r="C6" s="31"/>
      <c r="D6" s="32">
        <v>0</v>
      </c>
      <c r="F6" s="19">
        <v>2</v>
      </c>
      <c r="G6" s="13">
        <v>80</v>
      </c>
      <c r="H6" s="12" t="s">
        <v>21</v>
      </c>
      <c r="I6" s="13">
        <v>1975</v>
      </c>
      <c r="K6" s="16">
        <v>3.1226851851851853E-2</v>
      </c>
      <c r="L6" s="13" t="s">
        <v>195</v>
      </c>
      <c r="M6" s="13">
        <v>30</v>
      </c>
      <c r="N6" s="13" t="s">
        <v>20</v>
      </c>
      <c r="O6" s="33">
        <f t="shared" ref="O6:O69" si="1">2014-I6</f>
        <v>39</v>
      </c>
      <c r="P6" s="33" t="s">
        <v>19</v>
      </c>
      <c r="Q6" s="33" t="str">
        <f>VLOOKUP(CONCATENATE("2014::hlavní závod::",P6,"::",O6),záv_kat!B:J,9)</f>
        <v>A</v>
      </c>
      <c r="R6" s="22">
        <f>COUNTIFS(P$5:P6,P6)</f>
        <v>2</v>
      </c>
      <c r="S6" s="23">
        <f>SUMIF(body!A:A,'VÝSLEDKY a BODY'!R6,body!C:C)</f>
        <v>99</v>
      </c>
      <c r="T6" s="20">
        <f>COUNTIFS(P$5:P6,P6,$Q$5:Q6,Q6)</f>
        <v>1</v>
      </c>
      <c r="U6" s="21">
        <f>SUMIF(body!A:A,'VÝSLEDKY a BODY'!T6,body!E:E)</f>
        <v>32</v>
      </c>
    </row>
    <row r="7" spans="2:21" hidden="1">
      <c r="F7" s="19">
        <v>3</v>
      </c>
      <c r="G7" s="13">
        <v>1</v>
      </c>
      <c r="H7" s="12" t="s">
        <v>22</v>
      </c>
      <c r="I7" s="13">
        <v>1976</v>
      </c>
      <c r="K7" s="16">
        <v>3.1319444444444448E-2</v>
      </c>
      <c r="L7" s="13" t="s">
        <v>195</v>
      </c>
      <c r="M7" s="13">
        <v>30</v>
      </c>
      <c r="N7" s="13" t="s">
        <v>23</v>
      </c>
      <c r="O7" s="33">
        <f t="shared" si="1"/>
        <v>38</v>
      </c>
      <c r="P7" s="33" t="s">
        <v>19</v>
      </c>
      <c r="Q7" s="33" t="str">
        <f>VLOOKUP(CONCATENATE("2014::hlavní závod::",P7,"::",O7),záv_kat!B:J,9)</f>
        <v>A</v>
      </c>
      <c r="R7" s="22">
        <f>COUNTIFS(P$5:P7,P7)</f>
        <v>3</v>
      </c>
      <c r="S7" s="23">
        <f>SUMIF(body!A:A,'VÝSLEDKY a BODY'!R7,body!C:C)</f>
        <v>97</v>
      </c>
      <c r="T7" s="20">
        <f>COUNTIFS(P$5:P7,P7,$Q$5:Q7,Q7)</f>
        <v>2</v>
      </c>
      <c r="U7" s="21">
        <f>SUMIF(body!A:A,'VÝSLEDKY a BODY'!T7,body!E:E)</f>
        <v>29</v>
      </c>
    </row>
    <row r="8" spans="2:21" hidden="1">
      <c r="F8" s="19">
        <v>4</v>
      </c>
      <c r="G8" s="13">
        <v>34</v>
      </c>
      <c r="H8" s="12" t="s">
        <v>24</v>
      </c>
      <c r="I8" s="13">
        <v>1990</v>
      </c>
      <c r="K8" s="16">
        <v>3.1608796296296295E-2</v>
      </c>
      <c r="L8" s="13" t="s">
        <v>195</v>
      </c>
      <c r="M8" s="13" t="s">
        <v>25</v>
      </c>
      <c r="N8" s="13" t="s">
        <v>20</v>
      </c>
      <c r="O8" s="33">
        <f t="shared" si="1"/>
        <v>24</v>
      </c>
      <c r="P8" s="33" t="s">
        <v>19</v>
      </c>
      <c r="Q8" s="33" t="str">
        <f>VLOOKUP(CONCATENATE("2014::hlavní závod::",P8,"::",O8),záv_kat!B:J,9)</f>
        <v>A</v>
      </c>
      <c r="R8" s="22">
        <f>COUNTIFS(P$5:P8,P8)</f>
        <v>4</v>
      </c>
      <c r="S8" s="23">
        <f>SUMIF(body!A:A,'VÝSLEDKY a BODY'!R8,body!C:C)</f>
        <v>96</v>
      </c>
      <c r="T8" s="20">
        <f>COUNTIFS(P$5:P8,P8,$Q$5:Q8,Q8)</f>
        <v>3</v>
      </c>
      <c r="U8" s="21">
        <f>SUMIF(body!A:A,'VÝSLEDKY a BODY'!T8,body!E:E)</f>
        <v>27</v>
      </c>
    </row>
    <row r="9" spans="2:21" hidden="1">
      <c r="F9" s="19">
        <v>5</v>
      </c>
      <c r="G9" s="13">
        <v>82</v>
      </c>
      <c r="H9" s="12" t="s">
        <v>26</v>
      </c>
      <c r="I9" s="13">
        <v>1964</v>
      </c>
      <c r="K9" s="16">
        <v>3.1967592592592589E-2</v>
      </c>
      <c r="L9" s="13" t="s">
        <v>195</v>
      </c>
      <c r="M9" s="13">
        <v>50</v>
      </c>
      <c r="N9" s="13" t="s">
        <v>20</v>
      </c>
      <c r="O9" s="33">
        <f t="shared" si="1"/>
        <v>50</v>
      </c>
      <c r="P9" s="33" t="s">
        <v>19</v>
      </c>
      <c r="Q9" s="33" t="str">
        <f>VLOOKUP(CONCATENATE("2014::hlavní závod::",P9,"::",O9),záv_kat!B:J,9)</f>
        <v>C</v>
      </c>
      <c r="R9" s="22">
        <f>COUNTIFS(P$5:P9,P9)</f>
        <v>5</v>
      </c>
      <c r="S9" s="23">
        <f>SUMIF(body!A:A,'VÝSLEDKY a BODY'!R9,body!C:C)</f>
        <v>95</v>
      </c>
      <c r="T9" s="20">
        <f>COUNTIFS(P$5:P9,P9,$Q$5:Q9,Q9)</f>
        <v>1</v>
      </c>
      <c r="U9" s="21">
        <f>SUMIF(body!A:A,'VÝSLEDKY a BODY'!T9,body!E:E)</f>
        <v>32</v>
      </c>
    </row>
    <row r="10" spans="2:21" hidden="1">
      <c r="F10" s="19">
        <v>6</v>
      </c>
      <c r="G10" s="13">
        <v>68</v>
      </c>
      <c r="H10" s="12" t="s">
        <v>27</v>
      </c>
      <c r="I10" s="13">
        <v>1964</v>
      </c>
      <c r="K10" s="16">
        <v>3.2094907407407412E-2</v>
      </c>
      <c r="L10" s="13" t="s">
        <v>195</v>
      </c>
      <c r="M10" s="13">
        <v>40</v>
      </c>
      <c r="N10" s="13" t="s">
        <v>23</v>
      </c>
      <c r="O10" s="33">
        <f t="shared" si="1"/>
        <v>50</v>
      </c>
      <c r="P10" s="33" t="s">
        <v>19</v>
      </c>
      <c r="Q10" s="33" t="str">
        <f>VLOOKUP(CONCATENATE("2014::hlavní závod::",P10,"::",O10),záv_kat!B:J,9)</f>
        <v>C</v>
      </c>
      <c r="R10" s="22">
        <f>COUNTIFS(P$5:P10,P10)</f>
        <v>6</v>
      </c>
      <c r="S10" s="23">
        <f>SUMIF(body!A:A,'VÝSLEDKY a BODY'!R10,body!C:C)</f>
        <v>94</v>
      </c>
      <c r="T10" s="20">
        <f>COUNTIFS(P$5:P10,P10,$Q$5:Q10,Q10)</f>
        <v>2</v>
      </c>
      <c r="U10" s="21">
        <f>SUMIF(body!A:A,'VÝSLEDKY a BODY'!T10,body!E:E)</f>
        <v>29</v>
      </c>
    </row>
    <row r="11" spans="2:21" hidden="1">
      <c r="F11" s="19">
        <v>7</v>
      </c>
      <c r="G11" s="13">
        <v>73</v>
      </c>
      <c r="H11" s="12" t="s">
        <v>28</v>
      </c>
      <c r="I11" s="13">
        <v>1966</v>
      </c>
      <c r="K11" s="16">
        <v>3.2407407407407406E-2</v>
      </c>
      <c r="L11" s="13" t="s">
        <v>195</v>
      </c>
      <c r="M11" s="13">
        <v>40</v>
      </c>
      <c r="N11" s="13" t="s">
        <v>29</v>
      </c>
      <c r="O11" s="33">
        <f t="shared" si="1"/>
        <v>48</v>
      </c>
      <c r="P11" s="33" t="s">
        <v>19</v>
      </c>
      <c r="Q11" s="33" t="str">
        <f>VLOOKUP(CONCATENATE("2014::hlavní závod::",P11,"::",O11),záv_kat!B:J,9)</f>
        <v>B</v>
      </c>
      <c r="R11" s="22">
        <f>COUNTIFS(P$5:P11,P11)</f>
        <v>7</v>
      </c>
      <c r="S11" s="23">
        <f>SUMIF(body!A:A,'VÝSLEDKY a BODY'!R11,body!C:C)</f>
        <v>93</v>
      </c>
      <c r="T11" s="20">
        <f>COUNTIFS(P$5:P11,P11,$Q$5:Q11,Q11)</f>
        <v>2</v>
      </c>
      <c r="U11" s="21">
        <f>SUMIF(body!A:A,'VÝSLEDKY a BODY'!T11,body!E:E)</f>
        <v>29</v>
      </c>
    </row>
    <row r="12" spans="2:21" hidden="1">
      <c r="F12" s="19">
        <v>8</v>
      </c>
      <c r="G12" s="13">
        <v>111</v>
      </c>
      <c r="H12" s="12" t="s">
        <v>30</v>
      </c>
      <c r="I12" s="13">
        <v>1979</v>
      </c>
      <c r="K12" s="16">
        <v>3.2881944444444443E-2</v>
      </c>
      <c r="L12" s="13" t="s">
        <v>195</v>
      </c>
      <c r="M12" s="13">
        <v>30</v>
      </c>
      <c r="N12" s="13" t="s">
        <v>29</v>
      </c>
      <c r="O12" s="33">
        <f t="shared" si="1"/>
        <v>35</v>
      </c>
      <c r="P12" s="33" t="s">
        <v>19</v>
      </c>
      <c r="Q12" s="33" t="str">
        <f>VLOOKUP(CONCATENATE("2014::hlavní závod::",P12,"::",O12),záv_kat!B:J,9)</f>
        <v>A</v>
      </c>
      <c r="R12" s="22">
        <f>COUNTIFS(P$5:P12,P12)</f>
        <v>8</v>
      </c>
      <c r="S12" s="23">
        <f>SUMIF(body!A:A,'VÝSLEDKY a BODY'!R12,body!C:C)</f>
        <v>92</v>
      </c>
      <c r="T12" s="20">
        <f>COUNTIFS(P$5:P12,P12,$Q$5:Q12,Q12)</f>
        <v>4</v>
      </c>
      <c r="U12" s="21">
        <f>SUMIF(body!A:A,'VÝSLEDKY a BODY'!T12,body!E:E)</f>
        <v>25</v>
      </c>
    </row>
    <row r="13" spans="2:21" hidden="1">
      <c r="F13" s="19">
        <v>9</v>
      </c>
      <c r="G13" s="13">
        <v>39</v>
      </c>
      <c r="H13" s="12" t="s">
        <v>31</v>
      </c>
      <c r="I13" s="13">
        <v>1959</v>
      </c>
      <c r="K13" s="16">
        <v>3.3009259259259259E-2</v>
      </c>
      <c r="L13" s="13" t="s">
        <v>195</v>
      </c>
      <c r="M13" s="13">
        <v>50</v>
      </c>
      <c r="N13" s="13" t="s">
        <v>23</v>
      </c>
      <c r="O13" s="33">
        <f t="shared" si="1"/>
        <v>55</v>
      </c>
      <c r="P13" s="33" t="s">
        <v>19</v>
      </c>
      <c r="Q13" s="33" t="str">
        <f>VLOOKUP(CONCATENATE("2014::hlavní závod::",P13,"::",O13),záv_kat!B:J,9)</f>
        <v>C</v>
      </c>
      <c r="R13" s="22">
        <f>COUNTIFS(P$5:P13,P13)</f>
        <v>9</v>
      </c>
      <c r="S13" s="23">
        <f>SUMIF(body!A:A,'VÝSLEDKY a BODY'!R13,body!C:C)</f>
        <v>91</v>
      </c>
      <c r="T13" s="20">
        <f>COUNTIFS(P$5:P13,P13,$Q$5:Q13,Q13)</f>
        <v>3</v>
      </c>
      <c r="U13" s="21">
        <f>SUMIF(body!A:A,'VÝSLEDKY a BODY'!T13,body!E:E)</f>
        <v>27</v>
      </c>
    </row>
    <row r="14" spans="2:21" hidden="1">
      <c r="F14" s="19">
        <v>10</v>
      </c>
      <c r="G14" s="13">
        <v>48</v>
      </c>
      <c r="H14" s="12" t="s">
        <v>32</v>
      </c>
      <c r="I14" s="13">
        <v>1976</v>
      </c>
      <c r="K14" s="16">
        <v>3.3483796296296296E-2</v>
      </c>
      <c r="L14" s="13" t="s">
        <v>195</v>
      </c>
      <c r="M14" s="13">
        <v>30</v>
      </c>
      <c r="N14" s="13" t="s">
        <v>33</v>
      </c>
      <c r="O14" s="33">
        <f t="shared" si="1"/>
        <v>38</v>
      </c>
      <c r="P14" s="33" t="s">
        <v>19</v>
      </c>
      <c r="Q14" s="33" t="str">
        <f>VLOOKUP(CONCATENATE("2014::hlavní závod::",P14,"::",O14),záv_kat!B:J,9)</f>
        <v>A</v>
      </c>
      <c r="R14" s="22">
        <f>COUNTIFS(P$5:P14,P14)</f>
        <v>10</v>
      </c>
      <c r="S14" s="23">
        <f>SUMIF(body!A:A,'VÝSLEDKY a BODY'!R14,body!C:C)</f>
        <v>90</v>
      </c>
      <c r="T14" s="20">
        <f>COUNTIFS(P$5:P14,P14,$Q$5:Q14,Q14)</f>
        <v>5</v>
      </c>
      <c r="U14" s="21">
        <f>SUMIF(body!A:A,'VÝSLEDKY a BODY'!T14,body!E:E)</f>
        <v>23</v>
      </c>
    </row>
    <row r="15" spans="2:21" hidden="1">
      <c r="F15" s="19">
        <v>11</v>
      </c>
      <c r="G15" s="13">
        <v>70</v>
      </c>
      <c r="H15" s="12" t="s">
        <v>34</v>
      </c>
      <c r="I15" s="13">
        <v>1958</v>
      </c>
      <c r="K15" s="16">
        <v>3.3773148148148149E-2</v>
      </c>
      <c r="L15" s="13" t="s">
        <v>195</v>
      </c>
      <c r="M15" s="13">
        <v>50</v>
      </c>
      <c r="N15" s="13" t="s">
        <v>29</v>
      </c>
      <c r="O15" s="33">
        <f t="shared" si="1"/>
        <v>56</v>
      </c>
      <c r="P15" s="33" t="s">
        <v>19</v>
      </c>
      <c r="Q15" s="33" t="str">
        <f>VLOOKUP(CONCATENATE("2014::hlavní závod::",P15,"::",O15),záv_kat!B:J,9)</f>
        <v>C</v>
      </c>
      <c r="R15" s="22">
        <f>COUNTIFS(P$5:P15,P15)</f>
        <v>11</v>
      </c>
      <c r="S15" s="23">
        <f>SUMIF(body!A:A,'VÝSLEDKY a BODY'!R15,body!C:C)</f>
        <v>89</v>
      </c>
      <c r="T15" s="20">
        <f>COUNTIFS(P$5:P15,P15,$Q$5:Q15,Q15)</f>
        <v>4</v>
      </c>
      <c r="U15" s="21">
        <f>SUMIF(body!A:A,'VÝSLEDKY a BODY'!T15,body!E:E)</f>
        <v>25</v>
      </c>
    </row>
    <row r="16" spans="2:21" hidden="1">
      <c r="F16" s="19">
        <v>12</v>
      </c>
      <c r="G16" s="13">
        <v>62</v>
      </c>
      <c r="H16" s="12" t="s">
        <v>35</v>
      </c>
      <c r="I16" s="13">
        <v>1969</v>
      </c>
      <c r="K16" s="16">
        <v>3.3969907407407407E-2</v>
      </c>
      <c r="L16" s="13" t="s">
        <v>195</v>
      </c>
      <c r="M16" s="13">
        <v>40</v>
      </c>
      <c r="N16" s="13" t="s">
        <v>33</v>
      </c>
      <c r="O16" s="33">
        <f t="shared" si="1"/>
        <v>45</v>
      </c>
      <c r="P16" s="33" t="s">
        <v>19</v>
      </c>
      <c r="Q16" s="33" t="str">
        <f>VLOOKUP(CONCATENATE("2014::hlavní závod::",P16,"::",O16),záv_kat!B:J,9)</f>
        <v>B</v>
      </c>
      <c r="R16" s="22">
        <f>COUNTIFS(P$5:P16,P16)</f>
        <v>12</v>
      </c>
      <c r="S16" s="23">
        <f>SUMIF(body!A:A,'VÝSLEDKY a BODY'!R16,body!C:C)</f>
        <v>88</v>
      </c>
      <c r="T16" s="20">
        <f>COUNTIFS(P$5:P16,P16,$Q$5:Q16,Q16)</f>
        <v>3</v>
      </c>
      <c r="U16" s="21">
        <f>SUMIF(body!A:A,'VÝSLEDKY a BODY'!T16,body!E:E)</f>
        <v>27</v>
      </c>
    </row>
    <row r="17" spans="6:21" hidden="1">
      <c r="F17" s="19">
        <v>13</v>
      </c>
      <c r="G17" s="13">
        <v>3</v>
      </c>
      <c r="H17" s="12" t="s">
        <v>36</v>
      </c>
      <c r="I17" s="13">
        <v>1953</v>
      </c>
      <c r="K17" s="16">
        <v>3.4143518518518517E-2</v>
      </c>
      <c r="L17" s="13" t="s">
        <v>195</v>
      </c>
      <c r="M17" s="13">
        <v>60</v>
      </c>
      <c r="N17" s="13" t="s">
        <v>20</v>
      </c>
      <c r="O17" s="33">
        <f t="shared" si="1"/>
        <v>61</v>
      </c>
      <c r="P17" s="33" t="s">
        <v>19</v>
      </c>
      <c r="Q17" s="33" t="str">
        <f>VLOOKUP(CONCATENATE("2014::hlavní závod::",P17,"::",O17),záv_kat!B:J,9)</f>
        <v>D</v>
      </c>
      <c r="R17" s="22">
        <f>COUNTIFS(P$5:P17,P17)</f>
        <v>13</v>
      </c>
      <c r="S17" s="23">
        <f>SUMIF(body!A:A,'VÝSLEDKY a BODY'!R17,body!C:C)</f>
        <v>87</v>
      </c>
      <c r="T17" s="20">
        <f>COUNTIFS(P$5:P17,P17,$Q$5:Q17,Q17)</f>
        <v>1</v>
      </c>
      <c r="U17" s="21">
        <f>SUMIF(body!A:A,'VÝSLEDKY a BODY'!T17,body!E:E)</f>
        <v>32</v>
      </c>
    </row>
    <row r="18" spans="6:21" hidden="1">
      <c r="F18" s="19">
        <v>14</v>
      </c>
      <c r="G18" s="13">
        <v>102</v>
      </c>
      <c r="H18" s="12" t="s">
        <v>37</v>
      </c>
      <c r="I18" s="13">
        <v>1964</v>
      </c>
      <c r="K18" s="16">
        <v>3.4479166666666665E-2</v>
      </c>
      <c r="L18" s="13" t="s">
        <v>195</v>
      </c>
      <c r="M18" s="13">
        <v>50</v>
      </c>
      <c r="N18" s="13" t="s">
        <v>33</v>
      </c>
      <c r="O18" s="33">
        <f t="shared" si="1"/>
        <v>50</v>
      </c>
      <c r="P18" s="33" t="s">
        <v>19</v>
      </c>
      <c r="Q18" s="33" t="str">
        <f>VLOOKUP(CONCATENATE("2014::hlavní závod::",P18,"::",O18),záv_kat!B:J,9)</f>
        <v>C</v>
      </c>
      <c r="R18" s="22">
        <f>COUNTIFS(P$5:P18,P18)</f>
        <v>14</v>
      </c>
      <c r="S18" s="23">
        <f>SUMIF(body!A:A,'VÝSLEDKY a BODY'!R18,body!C:C)</f>
        <v>86</v>
      </c>
      <c r="T18" s="20">
        <f>COUNTIFS(P$5:P18,P18,$Q$5:Q18,Q18)</f>
        <v>5</v>
      </c>
      <c r="U18" s="21">
        <f>SUMIF(body!A:A,'VÝSLEDKY a BODY'!T18,body!E:E)</f>
        <v>23</v>
      </c>
    </row>
    <row r="19" spans="6:21" hidden="1">
      <c r="F19" s="19">
        <v>15</v>
      </c>
      <c r="G19" s="13">
        <v>33</v>
      </c>
      <c r="H19" s="12" t="s">
        <v>38</v>
      </c>
      <c r="I19" s="13">
        <v>1959</v>
      </c>
      <c r="K19" s="16">
        <v>3.4629629629629628E-2</v>
      </c>
      <c r="L19" s="13" t="s">
        <v>195</v>
      </c>
      <c r="M19" s="13">
        <v>50</v>
      </c>
      <c r="N19" s="13" t="s">
        <v>39</v>
      </c>
      <c r="O19" s="33">
        <f t="shared" si="1"/>
        <v>55</v>
      </c>
      <c r="P19" s="33" t="s">
        <v>19</v>
      </c>
      <c r="Q19" s="33" t="str">
        <f>VLOOKUP(CONCATENATE("2014::hlavní závod::",P19,"::",O19),záv_kat!B:J,9)</f>
        <v>C</v>
      </c>
      <c r="R19" s="22">
        <f>COUNTIFS(P$5:P19,P19)</f>
        <v>15</v>
      </c>
      <c r="S19" s="23">
        <f>SUMIF(body!A:A,'VÝSLEDKY a BODY'!R19,body!C:C)</f>
        <v>85</v>
      </c>
      <c r="T19" s="20">
        <f>COUNTIFS(P$5:P19,P19,$Q$5:Q19,Q19)</f>
        <v>6</v>
      </c>
      <c r="U19" s="21">
        <f>SUMIF(body!A:A,'VÝSLEDKY a BODY'!T19,body!E:E)</f>
        <v>22</v>
      </c>
    </row>
    <row r="20" spans="6:21" hidden="1">
      <c r="F20" s="19">
        <v>16</v>
      </c>
      <c r="G20" s="13">
        <v>61</v>
      </c>
      <c r="H20" s="12" t="s">
        <v>40</v>
      </c>
      <c r="I20" s="13">
        <v>1983</v>
      </c>
      <c r="K20" s="16">
        <v>3.471064814814815E-2</v>
      </c>
      <c r="L20" s="13" t="s">
        <v>195</v>
      </c>
      <c r="M20" s="13">
        <v>30</v>
      </c>
      <c r="N20" s="13" t="s">
        <v>39</v>
      </c>
      <c r="O20" s="33">
        <f t="shared" si="1"/>
        <v>31</v>
      </c>
      <c r="P20" s="33" t="s">
        <v>19</v>
      </c>
      <c r="Q20" s="33" t="str">
        <f>VLOOKUP(CONCATENATE("2014::hlavní závod::",P20,"::",O20),záv_kat!B:J,9)</f>
        <v>A</v>
      </c>
      <c r="R20" s="22">
        <f>COUNTIFS(P$5:P20,P20)</f>
        <v>16</v>
      </c>
      <c r="S20" s="23">
        <f>SUMIF(body!A:A,'VÝSLEDKY a BODY'!R20,body!C:C)</f>
        <v>84</v>
      </c>
      <c r="T20" s="20">
        <f>COUNTIFS(P$5:P20,P20,$Q$5:Q20,Q20)</f>
        <v>6</v>
      </c>
      <c r="U20" s="21">
        <f>SUMIF(body!A:A,'VÝSLEDKY a BODY'!T20,body!E:E)</f>
        <v>22</v>
      </c>
    </row>
    <row r="21" spans="6:21" hidden="1">
      <c r="F21" s="19">
        <v>17</v>
      </c>
      <c r="G21" s="13">
        <v>40</v>
      </c>
      <c r="H21" s="12" t="s">
        <v>41</v>
      </c>
      <c r="I21" s="13">
        <v>1973</v>
      </c>
      <c r="K21" s="16">
        <v>3.4722222222222224E-2</v>
      </c>
      <c r="L21" s="13" t="s">
        <v>195</v>
      </c>
      <c r="M21" s="13">
        <v>40</v>
      </c>
      <c r="N21" s="13" t="s">
        <v>39</v>
      </c>
      <c r="O21" s="33">
        <f t="shared" si="1"/>
        <v>41</v>
      </c>
      <c r="P21" s="33" t="s">
        <v>19</v>
      </c>
      <c r="Q21" s="33" t="str">
        <f>VLOOKUP(CONCATENATE("2014::hlavní závod::",P21,"::",O21),záv_kat!B:J,9)</f>
        <v>B</v>
      </c>
      <c r="R21" s="22">
        <f>COUNTIFS(P$5:P21,P21)</f>
        <v>17</v>
      </c>
      <c r="S21" s="23">
        <f>SUMIF(body!A:A,'VÝSLEDKY a BODY'!R21,body!C:C)</f>
        <v>83</v>
      </c>
      <c r="T21" s="20">
        <f>COUNTIFS(P$5:P21,P21,$Q$5:Q21,Q21)</f>
        <v>4</v>
      </c>
      <c r="U21" s="21">
        <f>SUMIF(body!A:A,'VÝSLEDKY a BODY'!T21,body!E:E)</f>
        <v>25</v>
      </c>
    </row>
    <row r="22" spans="6:21" hidden="1">
      <c r="F22" s="19">
        <v>18</v>
      </c>
      <c r="G22" s="13">
        <v>58</v>
      </c>
      <c r="H22" s="12" t="s">
        <v>42</v>
      </c>
      <c r="I22" s="13">
        <v>1980</v>
      </c>
      <c r="K22" s="16">
        <v>3.4745370370370371E-2</v>
      </c>
      <c r="L22" s="13" t="s">
        <v>195</v>
      </c>
      <c r="M22" s="13">
        <v>30</v>
      </c>
      <c r="N22" s="13" t="s">
        <v>43</v>
      </c>
      <c r="O22" s="33">
        <f t="shared" si="1"/>
        <v>34</v>
      </c>
      <c r="P22" s="33" t="s">
        <v>19</v>
      </c>
      <c r="Q22" s="33" t="str">
        <f>VLOOKUP(CONCATENATE("2014::hlavní závod::",P22,"::",O22),záv_kat!B:J,9)</f>
        <v>A</v>
      </c>
      <c r="R22" s="22">
        <f>COUNTIFS(P$5:P22,P22)</f>
        <v>18</v>
      </c>
      <c r="S22" s="23">
        <f>SUMIF(body!A:A,'VÝSLEDKY a BODY'!R22,body!C:C)</f>
        <v>82</v>
      </c>
      <c r="T22" s="20">
        <f>COUNTIFS(P$5:P22,P22,$Q$5:Q22,Q22)</f>
        <v>7</v>
      </c>
      <c r="U22" s="21">
        <f>SUMIF(body!A:A,'VÝSLEDKY a BODY'!T22,body!E:E)</f>
        <v>21</v>
      </c>
    </row>
    <row r="23" spans="6:21" hidden="1">
      <c r="F23" s="19">
        <v>19</v>
      </c>
      <c r="G23" s="13">
        <v>110</v>
      </c>
      <c r="H23" s="12" t="s">
        <v>44</v>
      </c>
      <c r="I23" s="13">
        <v>1999</v>
      </c>
      <c r="K23" s="16">
        <v>3.4953703703703702E-2</v>
      </c>
      <c r="L23" s="13" t="s">
        <v>195</v>
      </c>
      <c r="M23" s="13" t="s">
        <v>45</v>
      </c>
      <c r="N23" s="13" t="s">
        <v>20</v>
      </c>
      <c r="O23" s="33">
        <f t="shared" si="1"/>
        <v>15</v>
      </c>
      <c r="P23" s="33" t="s">
        <v>19</v>
      </c>
      <c r="Q23" s="33" t="str">
        <f>VLOOKUP(CONCATENATE("2014::hlavní závod::",P23,"::",O23),záv_kat!B:J,9)</f>
        <v>Jun</v>
      </c>
      <c r="R23" s="22">
        <f>COUNTIFS(P$5:P23,P23)</f>
        <v>19</v>
      </c>
      <c r="S23" s="23">
        <f>SUMIF(body!A:A,'VÝSLEDKY a BODY'!R23,body!C:C)</f>
        <v>81</v>
      </c>
      <c r="T23" s="20">
        <f>COUNTIFS(P$5:P23,P23,$Q$5:Q23,Q23)</f>
        <v>1</v>
      </c>
      <c r="U23" s="21">
        <f>SUMIF(body!A:A,'VÝSLEDKY a BODY'!T23,body!E:E)</f>
        <v>32</v>
      </c>
    </row>
    <row r="24" spans="6:21" hidden="1">
      <c r="F24" s="19">
        <v>20</v>
      </c>
      <c r="G24" s="13">
        <v>81</v>
      </c>
      <c r="H24" s="12" t="s">
        <v>46</v>
      </c>
      <c r="I24" s="13">
        <v>1998</v>
      </c>
      <c r="K24" s="16">
        <v>3.4965277777777783E-2</v>
      </c>
      <c r="L24" s="13" t="s">
        <v>195</v>
      </c>
      <c r="M24" s="13" t="s">
        <v>45</v>
      </c>
      <c r="N24" s="13" t="s">
        <v>23</v>
      </c>
      <c r="O24" s="33">
        <f t="shared" si="1"/>
        <v>16</v>
      </c>
      <c r="P24" s="33" t="s">
        <v>19</v>
      </c>
      <c r="Q24" s="33" t="str">
        <f>VLOOKUP(CONCATENATE("2014::hlavní závod::",P24,"::",O24),záv_kat!B:J,9)</f>
        <v>Jun</v>
      </c>
      <c r="R24" s="22">
        <f>COUNTIFS(P$5:P24,P24)</f>
        <v>20</v>
      </c>
      <c r="S24" s="23">
        <f>SUMIF(body!A:A,'VÝSLEDKY a BODY'!R24,body!C:C)</f>
        <v>80</v>
      </c>
      <c r="T24" s="20">
        <f>COUNTIFS(P$5:P24,P24,$Q$5:Q24,Q24)</f>
        <v>2</v>
      </c>
      <c r="U24" s="21">
        <f>SUMIF(body!A:A,'VÝSLEDKY a BODY'!T24,body!E:E)</f>
        <v>29</v>
      </c>
    </row>
    <row r="25" spans="6:21" hidden="1">
      <c r="F25" s="19">
        <v>21</v>
      </c>
      <c r="G25" s="13">
        <v>41</v>
      </c>
      <c r="H25" s="12" t="s">
        <v>47</v>
      </c>
      <c r="I25" s="13">
        <v>1973</v>
      </c>
      <c r="K25" s="16">
        <v>3.5115740740740746E-2</v>
      </c>
      <c r="L25" s="13" t="s">
        <v>195</v>
      </c>
      <c r="M25" s="13">
        <v>40</v>
      </c>
      <c r="N25" s="13" t="s">
        <v>43</v>
      </c>
      <c r="O25" s="33">
        <f t="shared" si="1"/>
        <v>41</v>
      </c>
      <c r="P25" s="33" t="s">
        <v>19</v>
      </c>
      <c r="Q25" s="33" t="str">
        <f>VLOOKUP(CONCATENATE("2014::hlavní závod::",P25,"::",O25),záv_kat!B:J,9)</f>
        <v>B</v>
      </c>
      <c r="R25" s="22">
        <f>COUNTIFS(P$5:P25,P25)</f>
        <v>21</v>
      </c>
      <c r="S25" s="23">
        <f>SUMIF(body!A:A,'VÝSLEDKY a BODY'!R25,body!C:C)</f>
        <v>79</v>
      </c>
      <c r="T25" s="20">
        <f>COUNTIFS(P$5:P25,P25,$Q$5:Q25,Q25)</f>
        <v>5</v>
      </c>
      <c r="U25" s="21">
        <f>SUMIF(body!A:A,'VÝSLEDKY a BODY'!T25,body!E:E)</f>
        <v>23</v>
      </c>
    </row>
    <row r="26" spans="6:21" hidden="1">
      <c r="F26" s="19">
        <v>22</v>
      </c>
      <c r="G26" s="13">
        <v>2</v>
      </c>
      <c r="H26" s="12" t="s">
        <v>48</v>
      </c>
      <c r="I26" s="13">
        <v>1966</v>
      </c>
      <c r="K26" s="16">
        <v>3.5289351851851856E-2</v>
      </c>
      <c r="L26" s="13" t="s">
        <v>195</v>
      </c>
      <c r="M26" s="13">
        <v>40</v>
      </c>
      <c r="N26" s="13" t="s">
        <v>49</v>
      </c>
      <c r="O26" s="33">
        <f t="shared" si="1"/>
        <v>48</v>
      </c>
      <c r="P26" s="33" t="s">
        <v>19</v>
      </c>
      <c r="Q26" s="33" t="str">
        <f>VLOOKUP(CONCATENATE("2014::hlavní závod::",P26,"::",O26),záv_kat!B:J,9)</f>
        <v>B</v>
      </c>
      <c r="R26" s="22">
        <f>COUNTIFS(P$5:P26,P26)</f>
        <v>22</v>
      </c>
      <c r="S26" s="23">
        <f>SUMIF(body!A:A,'VÝSLEDKY a BODY'!R26,body!C:C)</f>
        <v>78</v>
      </c>
      <c r="T26" s="20">
        <f>COUNTIFS(P$5:P26,P26,$Q$5:Q26,Q26)</f>
        <v>6</v>
      </c>
      <c r="U26" s="21">
        <f>SUMIF(body!A:A,'VÝSLEDKY a BODY'!T26,body!E:E)</f>
        <v>22</v>
      </c>
    </row>
    <row r="27" spans="6:21" hidden="1">
      <c r="F27" s="19">
        <v>23</v>
      </c>
      <c r="G27" s="13">
        <v>79</v>
      </c>
      <c r="H27" s="12" t="s">
        <v>50</v>
      </c>
      <c r="I27" s="13">
        <v>1969</v>
      </c>
      <c r="K27" s="16">
        <v>3.5497685185185188E-2</v>
      </c>
      <c r="L27" s="13" t="s">
        <v>195</v>
      </c>
      <c r="M27" s="13">
        <v>40</v>
      </c>
      <c r="N27" s="13" t="s">
        <v>51</v>
      </c>
      <c r="O27" s="33">
        <f t="shared" si="1"/>
        <v>45</v>
      </c>
      <c r="P27" s="33" t="s">
        <v>19</v>
      </c>
      <c r="Q27" s="33" t="str">
        <f>VLOOKUP(CONCATENATE("2014::hlavní závod::",P27,"::",O27),záv_kat!B:J,9)</f>
        <v>B</v>
      </c>
      <c r="R27" s="22">
        <f>COUNTIFS(P$5:P27,P27)</f>
        <v>23</v>
      </c>
      <c r="S27" s="23">
        <f>SUMIF(body!A:A,'VÝSLEDKY a BODY'!R27,body!C:C)</f>
        <v>77</v>
      </c>
      <c r="T27" s="20">
        <f>COUNTIFS(P$5:P27,P27,$Q$5:Q27,Q27)</f>
        <v>7</v>
      </c>
      <c r="U27" s="21">
        <f>SUMIF(body!A:A,'VÝSLEDKY a BODY'!T27,body!E:E)</f>
        <v>21</v>
      </c>
    </row>
    <row r="28" spans="6:21" hidden="1">
      <c r="F28" s="19">
        <v>24</v>
      </c>
      <c r="G28" s="13">
        <v>71</v>
      </c>
      <c r="H28" s="12" t="s">
        <v>52</v>
      </c>
      <c r="I28" s="13">
        <v>1991</v>
      </c>
      <c r="K28" s="16">
        <v>3.5520833333333328E-2</v>
      </c>
      <c r="L28" s="13" t="s">
        <v>195</v>
      </c>
      <c r="M28" s="13" t="s">
        <v>25</v>
      </c>
      <c r="N28" s="13" t="s">
        <v>23</v>
      </c>
      <c r="O28" s="33">
        <f t="shared" si="1"/>
        <v>23</v>
      </c>
      <c r="P28" s="33" t="s">
        <v>19</v>
      </c>
      <c r="Q28" s="33" t="str">
        <f>VLOOKUP(CONCATENATE("2014::hlavní závod::",P28,"::",O28),záv_kat!B:J,9)</f>
        <v>A</v>
      </c>
      <c r="R28" s="22">
        <f>COUNTIFS(P$5:P28,P28)</f>
        <v>24</v>
      </c>
      <c r="S28" s="23">
        <f>SUMIF(body!A:A,'VÝSLEDKY a BODY'!R28,body!C:C)</f>
        <v>76</v>
      </c>
      <c r="T28" s="20">
        <f>COUNTIFS(P$5:P28,P28,$Q$5:Q28,Q28)</f>
        <v>8</v>
      </c>
      <c r="U28" s="21">
        <f>SUMIF(body!A:A,'VÝSLEDKY a BODY'!T28,body!E:E)</f>
        <v>20</v>
      </c>
    </row>
    <row r="29" spans="6:21" hidden="1">
      <c r="F29" s="19">
        <v>25</v>
      </c>
      <c r="G29" s="13">
        <v>4</v>
      </c>
      <c r="H29" s="12" t="s">
        <v>53</v>
      </c>
      <c r="I29" s="13">
        <v>1969</v>
      </c>
      <c r="K29" s="16">
        <v>3.5682870370370372E-2</v>
      </c>
      <c r="L29" s="13" t="s">
        <v>195</v>
      </c>
      <c r="M29" s="13">
        <v>40</v>
      </c>
      <c r="N29" s="13" t="s">
        <v>54</v>
      </c>
      <c r="O29" s="33">
        <f t="shared" si="1"/>
        <v>45</v>
      </c>
      <c r="P29" s="33" t="s">
        <v>19</v>
      </c>
      <c r="Q29" s="33" t="str">
        <f>VLOOKUP(CONCATENATE("2014::hlavní závod::",P29,"::",O29),záv_kat!B:J,9)</f>
        <v>B</v>
      </c>
      <c r="R29" s="22">
        <f>COUNTIFS(P$5:P29,P29)</f>
        <v>25</v>
      </c>
      <c r="S29" s="23">
        <f>SUMIF(body!A:A,'VÝSLEDKY a BODY'!R29,body!C:C)</f>
        <v>75</v>
      </c>
      <c r="T29" s="20">
        <f>COUNTIFS(P$5:P29,P29,$Q$5:Q29,Q29)</f>
        <v>8</v>
      </c>
      <c r="U29" s="21">
        <f>SUMIF(body!A:A,'VÝSLEDKY a BODY'!T29,body!E:E)</f>
        <v>20</v>
      </c>
    </row>
    <row r="30" spans="6:21" hidden="1">
      <c r="F30" s="19">
        <v>26</v>
      </c>
      <c r="G30" s="13">
        <v>29</v>
      </c>
      <c r="H30" s="12" t="s">
        <v>55</v>
      </c>
      <c r="I30" s="13">
        <v>1980</v>
      </c>
      <c r="K30" s="16">
        <v>3.5694444444444445E-2</v>
      </c>
      <c r="L30" s="13" t="s">
        <v>195</v>
      </c>
      <c r="M30" s="13">
        <v>30</v>
      </c>
      <c r="N30" s="13" t="s">
        <v>49</v>
      </c>
      <c r="O30" s="33">
        <f t="shared" si="1"/>
        <v>34</v>
      </c>
      <c r="P30" s="33" t="s">
        <v>19</v>
      </c>
      <c r="Q30" s="33" t="str">
        <f>VLOOKUP(CONCATENATE("2014::hlavní závod::",P30,"::",O30),záv_kat!B:J,9)</f>
        <v>A</v>
      </c>
      <c r="R30" s="22">
        <f>COUNTIFS(P$5:P30,P30)</f>
        <v>26</v>
      </c>
      <c r="S30" s="23">
        <f>SUMIF(body!A:A,'VÝSLEDKY a BODY'!R30,body!C:C)</f>
        <v>74</v>
      </c>
      <c r="T30" s="20">
        <f>COUNTIFS(P$5:P30,P30,$Q$5:Q30,Q30)</f>
        <v>9</v>
      </c>
      <c r="U30" s="21">
        <f>SUMIF(body!A:A,'VÝSLEDKY a BODY'!T30,body!E:E)</f>
        <v>19</v>
      </c>
    </row>
    <row r="31" spans="6:21" hidden="1">
      <c r="F31" s="19">
        <v>27</v>
      </c>
      <c r="G31" s="13">
        <v>106</v>
      </c>
      <c r="H31" s="12" t="s">
        <v>56</v>
      </c>
      <c r="I31" s="13">
        <v>1964</v>
      </c>
      <c r="K31" s="16">
        <v>3.5740740740740747E-2</v>
      </c>
      <c r="L31" s="13" t="s">
        <v>195</v>
      </c>
      <c r="M31" s="13">
        <v>50</v>
      </c>
      <c r="N31" s="13" t="s">
        <v>43</v>
      </c>
      <c r="O31" s="33">
        <f t="shared" si="1"/>
        <v>50</v>
      </c>
      <c r="P31" s="33" t="s">
        <v>19</v>
      </c>
      <c r="Q31" s="33" t="str">
        <f>VLOOKUP(CONCATENATE("2014::hlavní závod::",P31,"::",O31),záv_kat!B:J,9)</f>
        <v>C</v>
      </c>
      <c r="R31" s="22">
        <f>COUNTIFS(P$5:P31,P31)</f>
        <v>27</v>
      </c>
      <c r="S31" s="23">
        <f>SUMIF(body!A:A,'VÝSLEDKY a BODY'!R31,body!C:C)</f>
        <v>73</v>
      </c>
      <c r="T31" s="20">
        <f>COUNTIFS(P$5:P31,P31,$Q$5:Q31,Q31)</f>
        <v>7</v>
      </c>
      <c r="U31" s="21">
        <f>SUMIF(body!A:A,'VÝSLEDKY a BODY'!T31,body!E:E)</f>
        <v>21</v>
      </c>
    </row>
    <row r="32" spans="6:21" hidden="1">
      <c r="F32" s="19">
        <v>28</v>
      </c>
      <c r="G32" s="13">
        <v>47</v>
      </c>
      <c r="H32" s="12" t="s">
        <v>57</v>
      </c>
      <c r="I32" s="13">
        <v>1971</v>
      </c>
      <c r="K32" s="16">
        <v>3.5856481481481482E-2</v>
      </c>
      <c r="L32" s="13" t="s">
        <v>195</v>
      </c>
      <c r="M32" s="13">
        <v>40</v>
      </c>
      <c r="N32" s="13" t="s">
        <v>58</v>
      </c>
      <c r="O32" s="33">
        <f t="shared" si="1"/>
        <v>43</v>
      </c>
      <c r="P32" s="33" t="s">
        <v>19</v>
      </c>
      <c r="Q32" s="33" t="str">
        <f>VLOOKUP(CONCATENATE("2014::hlavní závod::",P32,"::",O32),záv_kat!B:J,9)</f>
        <v>B</v>
      </c>
      <c r="R32" s="22">
        <f>COUNTIFS(P$5:P32,P32)</f>
        <v>28</v>
      </c>
      <c r="S32" s="23">
        <f>SUMIF(body!A:A,'VÝSLEDKY a BODY'!R32,body!C:C)</f>
        <v>72</v>
      </c>
      <c r="T32" s="20">
        <f>COUNTIFS(P$5:P32,P32,$Q$5:Q32,Q32)</f>
        <v>9</v>
      </c>
      <c r="U32" s="21">
        <f>SUMIF(body!A:A,'VÝSLEDKY a BODY'!T32,body!E:E)</f>
        <v>19</v>
      </c>
    </row>
    <row r="33" spans="6:21" hidden="1">
      <c r="F33" s="19">
        <v>29</v>
      </c>
      <c r="G33" s="13">
        <v>95</v>
      </c>
      <c r="H33" s="12" t="s">
        <v>59</v>
      </c>
      <c r="I33" s="13">
        <v>1978</v>
      </c>
      <c r="K33" s="16">
        <v>3.5856481481481482E-2</v>
      </c>
      <c r="L33" s="13" t="s">
        <v>195</v>
      </c>
      <c r="M33" s="13">
        <v>30</v>
      </c>
      <c r="N33" s="13" t="s">
        <v>51</v>
      </c>
      <c r="O33" s="33">
        <f t="shared" si="1"/>
        <v>36</v>
      </c>
      <c r="P33" s="33" t="s">
        <v>19</v>
      </c>
      <c r="Q33" s="33" t="str">
        <f>VLOOKUP(CONCATENATE("2014::hlavní závod::",P33,"::",O33),záv_kat!B:J,9)</f>
        <v>A</v>
      </c>
      <c r="R33" s="22">
        <f>COUNTIFS(P$5:P33,P33)</f>
        <v>29</v>
      </c>
      <c r="S33" s="23">
        <f>SUMIF(body!A:A,'VÝSLEDKY a BODY'!R33,body!C:C)</f>
        <v>71</v>
      </c>
      <c r="T33" s="20">
        <f>COUNTIFS(P$5:P33,P33,$Q$5:Q33,Q33)</f>
        <v>10</v>
      </c>
      <c r="U33" s="21">
        <f>SUMIF(body!A:A,'VÝSLEDKY a BODY'!T33,body!E:E)</f>
        <v>18</v>
      </c>
    </row>
    <row r="34" spans="6:21" hidden="1">
      <c r="F34" s="19">
        <v>30</v>
      </c>
      <c r="G34" s="13">
        <v>35</v>
      </c>
      <c r="H34" s="12" t="s">
        <v>60</v>
      </c>
      <c r="I34" s="13">
        <v>1966</v>
      </c>
      <c r="K34" s="16">
        <v>3.5937500000000004E-2</v>
      </c>
      <c r="L34" s="13" t="s">
        <v>195</v>
      </c>
      <c r="M34" s="13">
        <v>40</v>
      </c>
      <c r="N34" s="13" t="s">
        <v>61</v>
      </c>
      <c r="O34" s="33">
        <f t="shared" si="1"/>
        <v>48</v>
      </c>
      <c r="P34" s="33" t="s">
        <v>19</v>
      </c>
      <c r="Q34" s="33" t="str">
        <f>VLOOKUP(CONCATENATE("2014::hlavní závod::",P34,"::",O34),záv_kat!B:J,9)</f>
        <v>B</v>
      </c>
      <c r="R34" s="22">
        <f>COUNTIFS(P$5:P34,P34)</f>
        <v>30</v>
      </c>
      <c r="S34" s="23">
        <f>SUMIF(body!A:A,'VÝSLEDKY a BODY'!R34,body!C:C)</f>
        <v>70</v>
      </c>
      <c r="T34" s="20">
        <f>COUNTIFS(P$5:P34,P34,$Q$5:Q34,Q34)</f>
        <v>10</v>
      </c>
      <c r="U34" s="21">
        <f>SUMIF(body!A:A,'VÝSLEDKY a BODY'!T34,body!E:E)</f>
        <v>18</v>
      </c>
    </row>
    <row r="35" spans="6:21" hidden="1">
      <c r="F35" s="19">
        <v>31</v>
      </c>
      <c r="G35" s="13">
        <v>19</v>
      </c>
      <c r="H35" s="12" t="s">
        <v>62</v>
      </c>
      <c r="I35" s="13">
        <v>1952</v>
      </c>
      <c r="K35" s="16">
        <v>3.6030092592592593E-2</v>
      </c>
      <c r="L35" s="13" t="s">
        <v>195</v>
      </c>
      <c r="M35" s="13">
        <v>60</v>
      </c>
      <c r="N35" s="13" t="s">
        <v>23</v>
      </c>
      <c r="O35" s="33">
        <f t="shared" si="1"/>
        <v>62</v>
      </c>
      <c r="P35" s="33" t="s">
        <v>19</v>
      </c>
      <c r="Q35" s="33" t="str">
        <f>VLOOKUP(CONCATENATE("2014::hlavní závod::",P35,"::",O35),záv_kat!B:J,9)</f>
        <v>D</v>
      </c>
      <c r="R35" s="22">
        <f>COUNTIFS(P$5:P35,P35)</f>
        <v>31</v>
      </c>
      <c r="S35" s="23">
        <f>SUMIF(body!A:A,'VÝSLEDKY a BODY'!R35,body!C:C)</f>
        <v>69</v>
      </c>
      <c r="T35" s="20">
        <f>COUNTIFS(P$5:P35,P35,$Q$5:Q35,Q35)</f>
        <v>2</v>
      </c>
      <c r="U35" s="21">
        <f>SUMIF(body!A:A,'VÝSLEDKY a BODY'!T35,body!E:E)</f>
        <v>29</v>
      </c>
    </row>
    <row r="36" spans="6:21" hidden="1">
      <c r="F36" s="19">
        <v>32</v>
      </c>
      <c r="G36" s="13">
        <v>26</v>
      </c>
      <c r="H36" s="12" t="s">
        <v>63</v>
      </c>
      <c r="I36" s="13">
        <v>1959</v>
      </c>
      <c r="K36" s="16">
        <v>3.6111111111111115E-2</v>
      </c>
      <c r="L36" s="13" t="s">
        <v>195</v>
      </c>
      <c r="M36" s="13">
        <v>50</v>
      </c>
      <c r="N36" s="13" t="s">
        <v>49</v>
      </c>
      <c r="O36" s="33">
        <f t="shared" si="1"/>
        <v>55</v>
      </c>
      <c r="P36" s="33" t="s">
        <v>19</v>
      </c>
      <c r="Q36" s="33" t="str">
        <f>VLOOKUP(CONCATENATE("2014::hlavní závod::",P36,"::",O36),záv_kat!B:J,9)</f>
        <v>C</v>
      </c>
      <c r="R36" s="22">
        <f>COUNTIFS(P$5:P36,P36)</f>
        <v>32</v>
      </c>
      <c r="S36" s="23">
        <f>SUMIF(body!A:A,'VÝSLEDKY a BODY'!R36,body!C:C)</f>
        <v>68</v>
      </c>
      <c r="T36" s="20">
        <f>COUNTIFS(P$5:P36,P36,$Q$5:Q36,Q36)</f>
        <v>8</v>
      </c>
      <c r="U36" s="21">
        <f>SUMIF(body!A:A,'VÝSLEDKY a BODY'!T36,body!E:E)</f>
        <v>20</v>
      </c>
    </row>
    <row r="37" spans="6:21" hidden="1">
      <c r="F37" s="19">
        <v>33</v>
      </c>
      <c r="G37" s="13">
        <v>76</v>
      </c>
      <c r="H37" s="12" t="s">
        <v>64</v>
      </c>
      <c r="I37" s="13">
        <v>1960</v>
      </c>
      <c r="K37" s="16">
        <v>3.6331018518518519E-2</v>
      </c>
      <c r="L37" s="13" t="s">
        <v>195</v>
      </c>
      <c r="M37" s="13">
        <v>50</v>
      </c>
      <c r="N37" s="13" t="s">
        <v>51</v>
      </c>
      <c r="O37" s="33">
        <f t="shared" si="1"/>
        <v>54</v>
      </c>
      <c r="P37" s="33" t="s">
        <v>19</v>
      </c>
      <c r="Q37" s="33" t="str">
        <f>VLOOKUP(CONCATENATE("2014::hlavní závod::",P37,"::",O37),záv_kat!B:J,9)</f>
        <v>C</v>
      </c>
      <c r="R37" s="22">
        <f>COUNTIFS(P$5:P37,P37)</f>
        <v>33</v>
      </c>
      <c r="S37" s="23">
        <f>SUMIF(body!A:A,'VÝSLEDKY a BODY'!R37,body!C:C)</f>
        <v>67</v>
      </c>
      <c r="T37" s="20">
        <f>COUNTIFS(P$5:P37,P37,$Q$5:Q37,Q37)</f>
        <v>9</v>
      </c>
      <c r="U37" s="21">
        <f>SUMIF(body!A:A,'VÝSLEDKY a BODY'!T37,body!E:E)</f>
        <v>19</v>
      </c>
    </row>
    <row r="38" spans="6:21" hidden="1">
      <c r="F38" s="19">
        <v>34</v>
      </c>
      <c r="G38" s="13">
        <v>6</v>
      </c>
      <c r="H38" s="12" t="s">
        <v>65</v>
      </c>
      <c r="I38" s="13">
        <v>1973</v>
      </c>
      <c r="K38" s="16">
        <v>3.6550925925925924E-2</v>
      </c>
      <c r="L38" s="13" t="s">
        <v>195</v>
      </c>
      <c r="M38" s="13">
        <v>40</v>
      </c>
      <c r="N38" s="13" t="s">
        <v>66</v>
      </c>
      <c r="O38" s="33">
        <f t="shared" si="1"/>
        <v>41</v>
      </c>
      <c r="P38" s="33" t="s">
        <v>19</v>
      </c>
      <c r="Q38" s="33" t="str">
        <f>VLOOKUP(CONCATENATE("2014::hlavní závod::",P38,"::",O38),záv_kat!B:J,9)</f>
        <v>B</v>
      </c>
      <c r="R38" s="22">
        <f>COUNTIFS(P$5:P38,P38)</f>
        <v>34</v>
      </c>
      <c r="S38" s="23">
        <f>SUMIF(body!A:A,'VÝSLEDKY a BODY'!R38,body!C:C)</f>
        <v>66</v>
      </c>
      <c r="T38" s="20">
        <f>COUNTIFS(P$5:P38,P38,$Q$5:Q38,Q38)</f>
        <v>11</v>
      </c>
      <c r="U38" s="21">
        <f>SUMIF(body!A:A,'VÝSLEDKY a BODY'!T38,body!E:E)</f>
        <v>17</v>
      </c>
    </row>
    <row r="39" spans="6:21" hidden="1">
      <c r="F39" s="19">
        <v>35</v>
      </c>
      <c r="G39" s="13">
        <v>107</v>
      </c>
      <c r="H39" s="12" t="s">
        <v>67</v>
      </c>
      <c r="I39" s="13">
        <v>1975</v>
      </c>
      <c r="K39" s="16">
        <v>3.6805555555555557E-2</v>
      </c>
      <c r="L39" s="13" t="s">
        <v>195</v>
      </c>
      <c r="M39" s="13">
        <v>30</v>
      </c>
      <c r="N39" s="13" t="s">
        <v>54</v>
      </c>
      <c r="O39" s="33">
        <f t="shared" si="1"/>
        <v>39</v>
      </c>
      <c r="P39" s="33" t="s">
        <v>19</v>
      </c>
      <c r="Q39" s="33" t="str">
        <f>VLOOKUP(CONCATENATE("2014::hlavní závod::",P39,"::",O39),záv_kat!B:J,9)</f>
        <v>A</v>
      </c>
      <c r="R39" s="22">
        <f>COUNTIFS(P$5:P39,P39)</f>
        <v>35</v>
      </c>
      <c r="S39" s="23">
        <f>SUMIF(body!A:A,'VÝSLEDKY a BODY'!R39,body!C:C)</f>
        <v>65</v>
      </c>
      <c r="T39" s="20">
        <f>COUNTIFS(P$5:P39,P39,$Q$5:Q39,Q39)</f>
        <v>11</v>
      </c>
      <c r="U39" s="21">
        <f>SUMIF(body!A:A,'VÝSLEDKY a BODY'!T39,body!E:E)</f>
        <v>17</v>
      </c>
    </row>
    <row r="40" spans="6:21" hidden="1">
      <c r="F40" s="19">
        <v>36</v>
      </c>
      <c r="G40" s="13">
        <v>91</v>
      </c>
      <c r="H40" s="12" t="s">
        <v>68</v>
      </c>
      <c r="I40" s="13">
        <v>1993</v>
      </c>
      <c r="K40" s="16">
        <v>3.6828703703703704E-2</v>
      </c>
      <c r="L40" s="13" t="s">
        <v>195</v>
      </c>
      <c r="M40" s="13" t="s">
        <v>25</v>
      </c>
      <c r="N40" s="13" t="s">
        <v>29</v>
      </c>
      <c r="O40" s="33">
        <f t="shared" si="1"/>
        <v>21</v>
      </c>
      <c r="P40" s="33" t="s">
        <v>19</v>
      </c>
      <c r="Q40" s="33" t="str">
        <f>VLOOKUP(CONCATENATE("2014::hlavní závod::",P40,"::",O40),záv_kat!B:J,9)</f>
        <v>A</v>
      </c>
      <c r="R40" s="22">
        <f>COUNTIFS(P$5:P40,P40)</f>
        <v>36</v>
      </c>
      <c r="S40" s="23">
        <f>SUMIF(body!A:A,'VÝSLEDKY a BODY'!R40,body!C:C)</f>
        <v>64</v>
      </c>
      <c r="T40" s="20">
        <f>COUNTIFS(P$5:P40,P40,$Q$5:Q40,Q40)</f>
        <v>12</v>
      </c>
      <c r="U40" s="21">
        <f>SUMIF(body!A:A,'VÝSLEDKY a BODY'!T40,body!E:E)</f>
        <v>16</v>
      </c>
    </row>
    <row r="41" spans="6:21" hidden="1">
      <c r="F41" s="19">
        <v>37</v>
      </c>
      <c r="G41" s="13">
        <v>90</v>
      </c>
      <c r="H41" s="12" t="s">
        <v>69</v>
      </c>
      <c r="I41" s="13">
        <v>1967</v>
      </c>
      <c r="K41" s="16">
        <v>3.6874999999999998E-2</v>
      </c>
      <c r="L41" s="13" t="s">
        <v>195</v>
      </c>
      <c r="M41" s="13">
        <v>40</v>
      </c>
      <c r="N41" s="13" t="s">
        <v>70</v>
      </c>
      <c r="O41" s="33">
        <f t="shared" si="1"/>
        <v>47</v>
      </c>
      <c r="P41" s="33" t="s">
        <v>19</v>
      </c>
      <c r="Q41" s="33" t="str">
        <f>VLOOKUP(CONCATENATE("2014::hlavní závod::",P41,"::",O41),záv_kat!B:J,9)</f>
        <v>B</v>
      </c>
      <c r="R41" s="22">
        <f>COUNTIFS(P$5:P41,P41)</f>
        <v>37</v>
      </c>
      <c r="S41" s="23">
        <f>SUMIF(body!A:A,'VÝSLEDKY a BODY'!R41,body!C:C)</f>
        <v>63</v>
      </c>
      <c r="T41" s="20">
        <f>COUNTIFS(P$5:P41,P41,$Q$5:Q41,Q41)</f>
        <v>12</v>
      </c>
      <c r="U41" s="21">
        <f>SUMIF(body!A:A,'VÝSLEDKY a BODY'!T41,body!E:E)</f>
        <v>16</v>
      </c>
    </row>
    <row r="42" spans="6:21" hidden="1">
      <c r="F42" s="19">
        <v>38</v>
      </c>
      <c r="G42" s="13">
        <v>10</v>
      </c>
      <c r="H42" s="12" t="s">
        <v>71</v>
      </c>
      <c r="I42" s="13">
        <v>1992</v>
      </c>
      <c r="K42" s="16">
        <v>3.7048611111111109E-2</v>
      </c>
      <c r="L42" s="13" t="s">
        <v>195</v>
      </c>
      <c r="M42" s="13" t="s">
        <v>25</v>
      </c>
      <c r="N42" s="13" t="s">
        <v>33</v>
      </c>
      <c r="O42" s="33">
        <f t="shared" si="1"/>
        <v>22</v>
      </c>
      <c r="P42" s="33" t="s">
        <v>19</v>
      </c>
      <c r="Q42" s="33" t="str">
        <f>VLOOKUP(CONCATENATE("2014::hlavní závod::",P42,"::",O42),záv_kat!B:J,9)</f>
        <v>A</v>
      </c>
      <c r="R42" s="22">
        <f>COUNTIFS(P$5:P42,P42)</f>
        <v>38</v>
      </c>
      <c r="S42" s="23">
        <f>SUMIF(body!A:A,'VÝSLEDKY a BODY'!R42,body!C:C)</f>
        <v>62</v>
      </c>
      <c r="T42" s="20">
        <f>COUNTIFS(P$5:P42,P42,$Q$5:Q42,Q42)</f>
        <v>13</v>
      </c>
      <c r="U42" s="21">
        <f>SUMIF(body!A:A,'VÝSLEDKY a BODY'!T42,body!E:E)</f>
        <v>15</v>
      </c>
    </row>
    <row r="43" spans="6:21" hidden="1">
      <c r="F43" s="19">
        <v>39</v>
      </c>
      <c r="G43" s="13">
        <v>11</v>
      </c>
      <c r="H43" s="12" t="s">
        <v>72</v>
      </c>
      <c r="I43" s="13">
        <v>1982</v>
      </c>
      <c r="K43" s="16">
        <v>3.7152777777777778E-2</v>
      </c>
      <c r="L43" s="13" t="s">
        <v>195</v>
      </c>
      <c r="M43" s="13">
        <v>30</v>
      </c>
      <c r="N43" s="13" t="s">
        <v>58</v>
      </c>
      <c r="O43" s="33">
        <f t="shared" si="1"/>
        <v>32</v>
      </c>
      <c r="P43" s="33" t="s">
        <v>19</v>
      </c>
      <c r="Q43" s="33" t="str">
        <f>VLOOKUP(CONCATENATE("2014::hlavní závod::",P43,"::",O43),záv_kat!B:J,9)</f>
        <v>A</v>
      </c>
      <c r="R43" s="22">
        <f>COUNTIFS(P$5:P43,P43)</f>
        <v>39</v>
      </c>
      <c r="S43" s="23">
        <f>SUMIF(body!A:A,'VÝSLEDKY a BODY'!R43,body!C:C)</f>
        <v>61</v>
      </c>
      <c r="T43" s="20">
        <f>COUNTIFS(P$5:P43,P43,$Q$5:Q43,Q43)</f>
        <v>14</v>
      </c>
      <c r="U43" s="21">
        <f>SUMIF(body!A:A,'VÝSLEDKY a BODY'!T43,body!E:E)</f>
        <v>14</v>
      </c>
    </row>
    <row r="44" spans="6:21" hidden="1">
      <c r="F44" s="19">
        <v>40</v>
      </c>
      <c r="G44" s="13">
        <v>59</v>
      </c>
      <c r="H44" s="12" t="s">
        <v>73</v>
      </c>
      <c r="I44" s="13">
        <v>1995</v>
      </c>
      <c r="K44" s="16">
        <v>3.72337962962963E-2</v>
      </c>
      <c r="L44" s="13" t="s">
        <v>195</v>
      </c>
      <c r="M44" s="13" t="s">
        <v>25</v>
      </c>
      <c r="N44" s="13" t="s">
        <v>39</v>
      </c>
      <c r="O44" s="33">
        <f t="shared" si="1"/>
        <v>19</v>
      </c>
      <c r="P44" s="33" t="s">
        <v>19</v>
      </c>
      <c r="Q44" s="33" t="str">
        <f>VLOOKUP(CONCATENATE("2014::hlavní závod::",P44,"::",O44),záv_kat!B:J,9)</f>
        <v>A</v>
      </c>
      <c r="R44" s="22">
        <f>COUNTIFS(P$5:P44,P44)</f>
        <v>40</v>
      </c>
      <c r="S44" s="23">
        <f>SUMIF(body!A:A,'VÝSLEDKY a BODY'!R44,body!C:C)</f>
        <v>60</v>
      </c>
      <c r="T44" s="20">
        <f>COUNTIFS(P$5:P44,P44,$Q$5:Q44,Q44)</f>
        <v>15</v>
      </c>
      <c r="U44" s="21">
        <f>SUMIF(body!A:A,'VÝSLEDKY a BODY'!T44,body!E:E)</f>
        <v>13</v>
      </c>
    </row>
    <row r="45" spans="6:21" hidden="1">
      <c r="F45" s="19">
        <v>41</v>
      </c>
      <c r="G45" s="13">
        <v>74</v>
      </c>
      <c r="H45" s="12" t="s">
        <v>74</v>
      </c>
      <c r="I45" s="13">
        <v>1992</v>
      </c>
      <c r="K45" s="16">
        <v>3.7372685185185189E-2</v>
      </c>
      <c r="L45" s="13" t="s">
        <v>195</v>
      </c>
      <c r="M45" s="13" t="s">
        <v>25</v>
      </c>
      <c r="N45" s="13" t="s">
        <v>43</v>
      </c>
      <c r="O45" s="33">
        <f t="shared" si="1"/>
        <v>22</v>
      </c>
      <c r="P45" s="33" t="s">
        <v>19</v>
      </c>
      <c r="Q45" s="33" t="str">
        <f>VLOOKUP(CONCATENATE("2014::hlavní závod::",P45,"::",O45),záv_kat!B:J,9)</f>
        <v>A</v>
      </c>
      <c r="R45" s="22">
        <f>COUNTIFS(P$5:P45,P45)</f>
        <v>41</v>
      </c>
      <c r="S45" s="23">
        <f>SUMIF(body!A:A,'VÝSLEDKY a BODY'!R45,body!C:C)</f>
        <v>59</v>
      </c>
      <c r="T45" s="20">
        <f>COUNTIFS(P$5:P45,P45,$Q$5:Q45,Q45)</f>
        <v>16</v>
      </c>
      <c r="U45" s="21">
        <f>SUMIF(body!A:A,'VÝSLEDKY a BODY'!T45,body!E:E)</f>
        <v>12</v>
      </c>
    </row>
    <row r="46" spans="6:21" hidden="1">
      <c r="F46" s="19">
        <v>42</v>
      </c>
      <c r="G46" s="13">
        <v>28</v>
      </c>
      <c r="H46" s="12" t="s">
        <v>75</v>
      </c>
      <c r="I46" s="13">
        <v>1973</v>
      </c>
      <c r="K46" s="16">
        <v>3.7395833333333336E-2</v>
      </c>
      <c r="L46" s="13" t="s">
        <v>195</v>
      </c>
      <c r="M46" s="13">
        <v>40</v>
      </c>
      <c r="N46" s="13" t="s">
        <v>76</v>
      </c>
      <c r="O46" s="33">
        <f t="shared" si="1"/>
        <v>41</v>
      </c>
      <c r="P46" s="33" t="s">
        <v>19</v>
      </c>
      <c r="Q46" s="33" t="str">
        <f>VLOOKUP(CONCATENATE("2014::hlavní závod::",P46,"::",O46),záv_kat!B:J,9)</f>
        <v>B</v>
      </c>
      <c r="R46" s="22">
        <f>COUNTIFS(P$5:P46,P46)</f>
        <v>42</v>
      </c>
      <c r="S46" s="23">
        <f>SUMIF(body!A:A,'VÝSLEDKY a BODY'!R46,body!C:C)</f>
        <v>58</v>
      </c>
      <c r="T46" s="20">
        <f>COUNTIFS(P$5:P46,P46,$Q$5:Q46,Q46)</f>
        <v>13</v>
      </c>
      <c r="U46" s="21">
        <f>SUMIF(body!A:A,'VÝSLEDKY a BODY'!T46,body!E:E)</f>
        <v>15</v>
      </c>
    </row>
    <row r="47" spans="6:21" hidden="1">
      <c r="F47" s="19">
        <v>43</v>
      </c>
      <c r="G47" s="13">
        <v>67</v>
      </c>
      <c r="H47" s="12" t="s">
        <v>77</v>
      </c>
      <c r="I47" s="13">
        <v>1976</v>
      </c>
      <c r="K47" s="16">
        <v>3.7499999999999999E-2</v>
      </c>
      <c r="L47" s="13" t="s">
        <v>195</v>
      </c>
      <c r="M47" s="13">
        <v>30</v>
      </c>
      <c r="N47" s="13" t="s">
        <v>61</v>
      </c>
      <c r="O47" s="33">
        <f t="shared" si="1"/>
        <v>38</v>
      </c>
      <c r="P47" s="33" t="s">
        <v>19</v>
      </c>
      <c r="Q47" s="33" t="str">
        <f>VLOOKUP(CONCATENATE("2014::hlavní závod::",P47,"::",O47),záv_kat!B:J,9)</f>
        <v>A</v>
      </c>
      <c r="R47" s="22">
        <f>COUNTIFS(P$5:P47,P47)</f>
        <v>43</v>
      </c>
      <c r="S47" s="23">
        <f>SUMIF(body!A:A,'VÝSLEDKY a BODY'!R47,body!C:C)</f>
        <v>57</v>
      </c>
      <c r="T47" s="20">
        <f>COUNTIFS(P$5:P47,P47,$Q$5:Q47,Q47)</f>
        <v>17</v>
      </c>
      <c r="U47" s="21">
        <f>SUMIF(body!A:A,'VÝSLEDKY a BODY'!T47,body!E:E)</f>
        <v>11</v>
      </c>
    </row>
    <row r="48" spans="6:21" hidden="1">
      <c r="F48" s="19">
        <v>44</v>
      </c>
      <c r="G48" s="13">
        <v>101</v>
      </c>
      <c r="H48" s="12" t="s">
        <v>78</v>
      </c>
      <c r="I48" s="13">
        <v>1959</v>
      </c>
      <c r="K48" s="16">
        <v>3.7499999999999999E-2</v>
      </c>
      <c r="L48" s="13" t="s">
        <v>195</v>
      </c>
      <c r="M48" s="13">
        <v>50</v>
      </c>
      <c r="N48" s="13" t="s">
        <v>54</v>
      </c>
      <c r="O48" s="33">
        <f t="shared" si="1"/>
        <v>55</v>
      </c>
      <c r="P48" s="33" t="s">
        <v>19</v>
      </c>
      <c r="Q48" s="33" t="str">
        <f>VLOOKUP(CONCATENATE("2014::hlavní závod::",P48,"::",O48),záv_kat!B:J,9)</f>
        <v>C</v>
      </c>
      <c r="R48" s="22">
        <f>COUNTIFS(P$5:P48,P48)</f>
        <v>44</v>
      </c>
      <c r="S48" s="23">
        <f>SUMIF(body!A:A,'VÝSLEDKY a BODY'!R48,body!C:C)</f>
        <v>56</v>
      </c>
      <c r="T48" s="20">
        <f>COUNTIFS(P$5:P48,P48,$Q$5:Q48,Q48)</f>
        <v>10</v>
      </c>
      <c r="U48" s="21">
        <f>SUMIF(body!A:A,'VÝSLEDKY a BODY'!T48,body!E:E)</f>
        <v>18</v>
      </c>
    </row>
    <row r="49" spans="6:21" hidden="1">
      <c r="F49" s="19">
        <v>45</v>
      </c>
      <c r="G49" s="13">
        <v>55</v>
      </c>
      <c r="H49" s="12" t="s">
        <v>79</v>
      </c>
      <c r="I49" s="13">
        <v>1972</v>
      </c>
      <c r="K49" s="16">
        <v>3.7534722222222219E-2</v>
      </c>
      <c r="L49" s="13" t="s">
        <v>195</v>
      </c>
      <c r="M49" s="13">
        <v>40</v>
      </c>
      <c r="N49" s="13" t="s">
        <v>80</v>
      </c>
      <c r="O49" s="33">
        <f t="shared" si="1"/>
        <v>42</v>
      </c>
      <c r="P49" s="33" t="s">
        <v>19</v>
      </c>
      <c r="Q49" s="33" t="str">
        <f>VLOOKUP(CONCATENATE("2014::hlavní závod::",P49,"::",O49),záv_kat!B:J,9)</f>
        <v>B</v>
      </c>
      <c r="R49" s="22">
        <f>COUNTIFS(P$5:P49,P49)</f>
        <v>45</v>
      </c>
      <c r="S49" s="23">
        <f>SUMIF(body!A:A,'VÝSLEDKY a BODY'!R49,body!C:C)</f>
        <v>55</v>
      </c>
      <c r="T49" s="20">
        <f>COUNTIFS(P$5:P49,P49,$Q$5:Q49,Q49)</f>
        <v>14</v>
      </c>
      <c r="U49" s="21">
        <f>SUMIF(body!A:A,'VÝSLEDKY a BODY'!T49,body!E:E)</f>
        <v>14</v>
      </c>
    </row>
    <row r="50" spans="6:21" hidden="1">
      <c r="F50" s="19">
        <v>46</v>
      </c>
      <c r="G50" s="13">
        <v>93</v>
      </c>
      <c r="H50" s="12" t="s">
        <v>81</v>
      </c>
      <c r="I50" s="13">
        <v>1979</v>
      </c>
      <c r="K50" s="16">
        <v>3.7592592592592594E-2</v>
      </c>
      <c r="L50" s="13" t="s">
        <v>195</v>
      </c>
      <c r="M50" s="13">
        <v>30</v>
      </c>
      <c r="N50" s="13" t="s">
        <v>66</v>
      </c>
      <c r="O50" s="33">
        <f t="shared" si="1"/>
        <v>35</v>
      </c>
      <c r="P50" s="33" t="s">
        <v>19</v>
      </c>
      <c r="Q50" s="33" t="str">
        <f>VLOOKUP(CONCATENATE("2014::hlavní závod::",P50,"::",O50),záv_kat!B:J,9)</f>
        <v>A</v>
      </c>
      <c r="R50" s="22">
        <f>COUNTIFS(P$5:P50,P50)</f>
        <v>46</v>
      </c>
      <c r="S50" s="23">
        <f>SUMIF(body!A:A,'VÝSLEDKY a BODY'!R50,body!C:C)</f>
        <v>54</v>
      </c>
      <c r="T50" s="20">
        <f>COUNTIFS(P$5:P50,P50,$Q$5:Q50,Q50)</f>
        <v>18</v>
      </c>
      <c r="U50" s="21">
        <f>SUMIF(body!A:A,'VÝSLEDKY a BODY'!T50,body!E:E)</f>
        <v>10</v>
      </c>
    </row>
    <row r="51" spans="6:21" hidden="1">
      <c r="F51" s="19">
        <v>47</v>
      </c>
      <c r="G51" s="13">
        <v>32</v>
      </c>
      <c r="H51" s="12" t="s">
        <v>82</v>
      </c>
      <c r="I51" s="13">
        <v>1970</v>
      </c>
      <c r="K51" s="16">
        <v>3.7696759259259256E-2</v>
      </c>
      <c r="L51" s="13" t="s">
        <v>195</v>
      </c>
      <c r="M51" s="13">
        <v>40</v>
      </c>
      <c r="N51" s="13" t="s">
        <v>83</v>
      </c>
      <c r="O51" s="33">
        <f t="shared" si="1"/>
        <v>44</v>
      </c>
      <c r="P51" s="33" t="s">
        <v>19</v>
      </c>
      <c r="Q51" s="33" t="str">
        <f>VLOOKUP(CONCATENATE("2014::hlavní závod::",P51,"::",O51),záv_kat!B:J,9)</f>
        <v>B</v>
      </c>
      <c r="R51" s="22">
        <f>COUNTIFS(P$5:P51,P51)</f>
        <v>47</v>
      </c>
      <c r="S51" s="23">
        <f>SUMIF(body!A:A,'VÝSLEDKY a BODY'!R51,body!C:C)</f>
        <v>53</v>
      </c>
      <c r="T51" s="20">
        <f>COUNTIFS(P$5:P51,P51,$Q$5:Q51,Q51)</f>
        <v>15</v>
      </c>
      <c r="U51" s="21">
        <f>SUMIF(body!A:A,'VÝSLEDKY a BODY'!T51,body!E:E)</f>
        <v>13</v>
      </c>
    </row>
    <row r="52" spans="6:21" hidden="1">
      <c r="F52" s="19">
        <v>48</v>
      </c>
      <c r="G52" s="13">
        <v>85</v>
      </c>
      <c r="H52" s="12" t="s">
        <v>84</v>
      </c>
      <c r="I52" s="13">
        <v>1969</v>
      </c>
      <c r="K52" s="16">
        <v>3.784722222222222E-2</v>
      </c>
      <c r="L52" s="13" t="s">
        <v>195</v>
      </c>
      <c r="M52" s="13">
        <v>40</v>
      </c>
      <c r="N52" s="13" t="s">
        <v>85</v>
      </c>
      <c r="O52" s="33">
        <f t="shared" si="1"/>
        <v>45</v>
      </c>
      <c r="P52" s="33" t="s">
        <v>19</v>
      </c>
      <c r="Q52" s="33" t="str">
        <f>VLOOKUP(CONCATENATE("2014::hlavní závod::",P52,"::",O52),záv_kat!B:J,9)</f>
        <v>B</v>
      </c>
      <c r="R52" s="22">
        <f>COUNTIFS(P$5:P52,P52)</f>
        <v>48</v>
      </c>
      <c r="S52" s="23">
        <f>SUMIF(body!A:A,'VÝSLEDKY a BODY'!R52,body!C:C)</f>
        <v>52</v>
      </c>
      <c r="T52" s="20">
        <f>COUNTIFS(P$5:P52,P52,$Q$5:Q52,Q52)</f>
        <v>16</v>
      </c>
      <c r="U52" s="21">
        <f>SUMIF(body!A:A,'VÝSLEDKY a BODY'!T52,body!E:E)</f>
        <v>12</v>
      </c>
    </row>
    <row r="53" spans="6:21" hidden="1">
      <c r="F53" s="19">
        <v>49</v>
      </c>
      <c r="G53" s="13">
        <v>96</v>
      </c>
      <c r="H53" s="12" t="s">
        <v>86</v>
      </c>
      <c r="I53" s="13">
        <v>1973</v>
      </c>
      <c r="K53" s="16">
        <v>3.7916666666666668E-2</v>
      </c>
      <c r="L53" s="13" t="s">
        <v>195</v>
      </c>
      <c r="M53" s="13">
        <v>40</v>
      </c>
      <c r="N53" s="13" t="s">
        <v>87</v>
      </c>
      <c r="O53" s="33">
        <f t="shared" si="1"/>
        <v>41</v>
      </c>
      <c r="P53" s="33" t="s">
        <v>19</v>
      </c>
      <c r="Q53" s="33" t="str">
        <f>VLOOKUP(CONCATENATE("2014::hlavní závod::",P53,"::",O53),záv_kat!B:J,9)</f>
        <v>B</v>
      </c>
      <c r="R53" s="22">
        <f>COUNTIFS(P$5:P53,P53)</f>
        <v>49</v>
      </c>
      <c r="S53" s="23">
        <f>SUMIF(body!A:A,'VÝSLEDKY a BODY'!R53,body!C:C)</f>
        <v>51</v>
      </c>
      <c r="T53" s="20">
        <f>COUNTIFS(P$5:P53,P53,$Q$5:Q53,Q53)</f>
        <v>17</v>
      </c>
      <c r="U53" s="21">
        <f>SUMIF(body!A:A,'VÝSLEDKY a BODY'!T53,body!E:E)</f>
        <v>11</v>
      </c>
    </row>
    <row r="54" spans="6:21" hidden="1">
      <c r="F54" s="19">
        <v>50</v>
      </c>
      <c r="G54" s="13">
        <v>18</v>
      </c>
      <c r="H54" s="12" t="s">
        <v>88</v>
      </c>
      <c r="I54" s="13">
        <v>1963</v>
      </c>
      <c r="K54" s="16">
        <v>3.8055555555555558E-2</v>
      </c>
      <c r="L54" s="13" t="s">
        <v>195</v>
      </c>
      <c r="M54" s="13">
        <v>50</v>
      </c>
      <c r="N54" s="13" t="s">
        <v>58</v>
      </c>
      <c r="O54" s="33">
        <f t="shared" si="1"/>
        <v>51</v>
      </c>
      <c r="P54" s="33" t="s">
        <v>19</v>
      </c>
      <c r="Q54" s="33" t="str">
        <f>VLOOKUP(CONCATENATE("2014::hlavní závod::",P54,"::",O54),záv_kat!B:J,9)</f>
        <v>C</v>
      </c>
      <c r="R54" s="22">
        <f>COUNTIFS(P$5:P54,P54)</f>
        <v>50</v>
      </c>
      <c r="S54" s="23">
        <f>SUMIF(body!A:A,'VÝSLEDKY a BODY'!R54,body!C:C)</f>
        <v>50</v>
      </c>
      <c r="T54" s="20">
        <f>COUNTIFS(P$5:P54,P54,$Q$5:Q54,Q54)</f>
        <v>11</v>
      </c>
      <c r="U54" s="21">
        <f>SUMIF(body!A:A,'VÝSLEDKY a BODY'!T54,body!E:E)</f>
        <v>17</v>
      </c>
    </row>
    <row r="55" spans="6:21" hidden="1">
      <c r="F55" s="19">
        <v>51</v>
      </c>
      <c r="G55" s="13">
        <v>100</v>
      </c>
      <c r="H55" s="12" t="s">
        <v>89</v>
      </c>
      <c r="I55" s="13">
        <v>1954</v>
      </c>
      <c r="K55" s="16">
        <v>3.8356481481481484E-2</v>
      </c>
      <c r="L55" s="13" t="s">
        <v>195</v>
      </c>
      <c r="M55" s="13">
        <v>60</v>
      </c>
      <c r="N55" s="13" t="s">
        <v>29</v>
      </c>
      <c r="O55" s="33">
        <f t="shared" si="1"/>
        <v>60</v>
      </c>
      <c r="P55" s="33" t="s">
        <v>19</v>
      </c>
      <c r="Q55" s="33" t="str">
        <f>VLOOKUP(CONCATENATE("2014::hlavní závod::",P55,"::",O55),záv_kat!B:J,9)</f>
        <v>D</v>
      </c>
      <c r="R55" s="22">
        <f>COUNTIFS(P$5:P55,P55)</f>
        <v>51</v>
      </c>
      <c r="S55" s="23">
        <f>SUMIF(body!A:A,'VÝSLEDKY a BODY'!R55,body!C:C)</f>
        <v>49</v>
      </c>
      <c r="T55" s="20">
        <f>COUNTIFS(P$5:P55,P55,$Q$5:Q55,Q55)</f>
        <v>3</v>
      </c>
      <c r="U55" s="21">
        <f>SUMIF(body!A:A,'VÝSLEDKY a BODY'!T55,body!E:E)</f>
        <v>27</v>
      </c>
    </row>
    <row r="56" spans="6:21" hidden="1">
      <c r="F56" s="19">
        <v>52</v>
      </c>
      <c r="G56" s="13">
        <v>108</v>
      </c>
      <c r="H56" s="12" t="s">
        <v>90</v>
      </c>
      <c r="I56" s="13">
        <v>1996</v>
      </c>
      <c r="K56" s="16">
        <v>3.875E-2</v>
      </c>
      <c r="L56" s="13" t="s">
        <v>195</v>
      </c>
      <c r="M56" s="13" t="s">
        <v>25</v>
      </c>
      <c r="N56" s="13" t="s">
        <v>49</v>
      </c>
      <c r="O56" s="33">
        <f t="shared" si="1"/>
        <v>18</v>
      </c>
      <c r="P56" s="33" t="s">
        <v>19</v>
      </c>
      <c r="Q56" s="33" t="str">
        <f>VLOOKUP(CONCATENATE("2014::hlavní závod::",P56,"::",O56),záv_kat!B:J,9)</f>
        <v>A</v>
      </c>
      <c r="R56" s="22">
        <f>COUNTIFS(P$5:P56,P56)</f>
        <v>52</v>
      </c>
      <c r="S56" s="23">
        <f>SUMIF(body!A:A,'VÝSLEDKY a BODY'!R56,body!C:C)</f>
        <v>48</v>
      </c>
      <c r="T56" s="20">
        <f>COUNTIFS(P$5:P56,P56,$Q$5:Q56,Q56)</f>
        <v>19</v>
      </c>
      <c r="U56" s="21">
        <f>SUMIF(body!A:A,'VÝSLEDKY a BODY'!T56,body!E:E)</f>
        <v>9</v>
      </c>
    </row>
    <row r="57" spans="6:21" hidden="1">
      <c r="F57" s="19">
        <v>53</v>
      </c>
      <c r="G57" s="13">
        <v>105</v>
      </c>
      <c r="H57" s="12" t="s">
        <v>91</v>
      </c>
      <c r="I57" s="13">
        <v>1977</v>
      </c>
      <c r="K57" s="16">
        <v>3.9108796296296301E-2</v>
      </c>
      <c r="L57" s="13" t="s">
        <v>195</v>
      </c>
      <c r="M57" s="13">
        <v>30</v>
      </c>
      <c r="N57" s="13" t="s">
        <v>70</v>
      </c>
      <c r="O57" s="33">
        <f t="shared" si="1"/>
        <v>37</v>
      </c>
      <c r="P57" s="33" t="s">
        <v>19</v>
      </c>
      <c r="Q57" s="33" t="str">
        <f>VLOOKUP(CONCATENATE("2014::hlavní závod::",P57,"::",O57),záv_kat!B:J,9)</f>
        <v>A</v>
      </c>
      <c r="R57" s="22">
        <f>COUNTIFS(P$5:P57,P57)</f>
        <v>53</v>
      </c>
      <c r="S57" s="23">
        <f>SUMIF(body!A:A,'VÝSLEDKY a BODY'!R57,body!C:C)</f>
        <v>47</v>
      </c>
      <c r="T57" s="20">
        <f>COUNTIFS(P$5:P57,P57,$Q$5:Q57,Q57)</f>
        <v>20</v>
      </c>
      <c r="U57" s="21">
        <f>SUMIF(body!A:A,'VÝSLEDKY a BODY'!T57,body!E:E)</f>
        <v>8</v>
      </c>
    </row>
    <row r="58" spans="6:21" hidden="1">
      <c r="F58" s="19">
        <v>54</v>
      </c>
      <c r="G58" s="13">
        <v>7</v>
      </c>
      <c r="H58" s="12" t="s">
        <v>92</v>
      </c>
      <c r="I58" s="13">
        <v>1972</v>
      </c>
      <c r="K58" s="16">
        <v>3.9166666666666662E-2</v>
      </c>
      <c r="L58" s="13" t="s">
        <v>195</v>
      </c>
      <c r="M58" s="13">
        <v>40</v>
      </c>
      <c r="N58" s="13" t="s">
        <v>93</v>
      </c>
      <c r="O58" s="33">
        <f t="shared" si="1"/>
        <v>42</v>
      </c>
      <c r="P58" s="33" t="s">
        <v>19</v>
      </c>
      <c r="Q58" s="33" t="str">
        <f>VLOOKUP(CONCATENATE("2014::hlavní závod::",P58,"::",O58),záv_kat!B:J,9)</f>
        <v>B</v>
      </c>
      <c r="R58" s="22">
        <f>COUNTIFS(P$5:P58,P58)</f>
        <v>54</v>
      </c>
      <c r="S58" s="23">
        <f>SUMIF(body!A:A,'VÝSLEDKY a BODY'!R58,body!C:C)</f>
        <v>46</v>
      </c>
      <c r="T58" s="20">
        <f>COUNTIFS(P$5:P58,P58,$Q$5:Q58,Q58)</f>
        <v>18</v>
      </c>
      <c r="U58" s="21">
        <f>SUMIF(body!A:A,'VÝSLEDKY a BODY'!T58,body!E:E)</f>
        <v>10</v>
      </c>
    </row>
    <row r="59" spans="6:21" hidden="1">
      <c r="F59" s="19">
        <v>55</v>
      </c>
      <c r="G59" s="13">
        <v>64</v>
      </c>
      <c r="H59" s="12" t="s">
        <v>94</v>
      </c>
      <c r="I59" s="13">
        <v>1979</v>
      </c>
      <c r="K59" s="16">
        <v>3.9178240740740743E-2</v>
      </c>
      <c r="L59" s="13" t="s">
        <v>195</v>
      </c>
      <c r="M59" s="13">
        <v>30</v>
      </c>
      <c r="N59" s="13" t="s">
        <v>76</v>
      </c>
      <c r="O59" s="33">
        <f t="shared" si="1"/>
        <v>35</v>
      </c>
      <c r="P59" s="33" t="s">
        <v>19</v>
      </c>
      <c r="Q59" s="33" t="str">
        <f>VLOOKUP(CONCATENATE("2014::hlavní závod::",P59,"::",O59),záv_kat!B:J,9)</f>
        <v>A</v>
      </c>
      <c r="R59" s="22">
        <f>COUNTIFS(P$5:P59,P59)</f>
        <v>55</v>
      </c>
      <c r="S59" s="23">
        <f>SUMIF(body!A:A,'VÝSLEDKY a BODY'!R59,body!C:C)</f>
        <v>45</v>
      </c>
      <c r="T59" s="20">
        <f>COUNTIFS(P$5:P59,P59,$Q$5:Q59,Q59)</f>
        <v>21</v>
      </c>
      <c r="U59" s="21">
        <f>SUMIF(body!A:A,'VÝSLEDKY a BODY'!T59,body!E:E)</f>
        <v>7</v>
      </c>
    </row>
    <row r="60" spans="6:21" hidden="1">
      <c r="F60" s="19">
        <v>56</v>
      </c>
      <c r="G60" s="13">
        <v>77</v>
      </c>
      <c r="H60" s="12" t="s">
        <v>95</v>
      </c>
      <c r="I60" s="13">
        <v>1968</v>
      </c>
      <c r="K60" s="16">
        <v>3.9733796296296302E-2</v>
      </c>
      <c r="L60" s="13" t="s">
        <v>195</v>
      </c>
      <c r="M60" s="13">
        <v>40</v>
      </c>
      <c r="N60" s="13" t="s">
        <v>96</v>
      </c>
      <c r="O60" s="33">
        <f t="shared" si="1"/>
        <v>46</v>
      </c>
      <c r="P60" s="33" t="s">
        <v>19</v>
      </c>
      <c r="Q60" s="33" t="str">
        <f>VLOOKUP(CONCATENATE("2014::hlavní závod::",P60,"::",O60),záv_kat!B:J,9)</f>
        <v>B</v>
      </c>
      <c r="R60" s="22">
        <f>COUNTIFS(P$5:P60,P60)</f>
        <v>56</v>
      </c>
      <c r="S60" s="23">
        <f>SUMIF(body!A:A,'VÝSLEDKY a BODY'!R60,body!C:C)</f>
        <v>44</v>
      </c>
      <c r="T60" s="20">
        <f>COUNTIFS(P$5:P60,P60,$Q$5:Q60,Q60)</f>
        <v>19</v>
      </c>
      <c r="U60" s="21">
        <f>SUMIF(body!A:A,'VÝSLEDKY a BODY'!T60,body!E:E)</f>
        <v>9</v>
      </c>
    </row>
    <row r="61" spans="6:21" hidden="1">
      <c r="F61" s="19">
        <v>57</v>
      </c>
      <c r="G61" s="13">
        <v>36</v>
      </c>
      <c r="H61" s="12" t="s">
        <v>97</v>
      </c>
      <c r="I61" s="13">
        <v>1960</v>
      </c>
      <c r="K61" s="16">
        <v>3.9953703703703707E-2</v>
      </c>
      <c r="L61" s="13" t="s">
        <v>195</v>
      </c>
      <c r="M61" s="13">
        <v>50</v>
      </c>
      <c r="N61" s="13" t="s">
        <v>61</v>
      </c>
      <c r="O61" s="33">
        <f t="shared" si="1"/>
        <v>54</v>
      </c>
      <c r="P61" s="33" t="s">
        <v>19</v>
      </c>
      <c r="Q61" s="33" t="str">
        <f>VLOOKUP(CONCATENATE("2014::hlavní závod::",P61,"::",O61),záv_kat!B:J,9)</f>
        <v>C</v>
      </c>
      <c r="R61" s="22">
        <f>COUNTIFS(P$5:P61,P61)</f>
        <v>57</v>
      </c>
      <c r="S61" s="23">
        <f>SUMIF(body!A:A,'VÝSLEDKY a BODY'!R61,body!C:C)</f>
        <v>43</v>
      </c>
      <c r="T61" s="20">
        <f>COUNTIFS(P$5:P61,P61,$Q$5:Q61,Q61)</f>
        <v>12</v>
      </c>
      <c r="U61" s="21">
        <f>SUMIF(body!A:A,'VÝSLEDKY a BODY'!T61,body!E:E)</f>
        <v>16</v>
      </c>
    </row>
    <row r="62" spans="6:21" hidden="1">
      <c r="F62" s="19">
        <v>58</v>
      </c>
      <c r="G62" s="13">
        <v>52</v>
      </c>
      <c r="H62" s="12" t="s">
        <v>98</v>
      </c>
      <c r="I62" s="13">
        <v>1974</v>
      </c>
      <c r="K62" s="16">
        <v>3.9953703703703707E-2</v>
      </c>
      <c r="L62" s="13" t="s">
        <v>195</v>
      </c>
      <c r="M62" s="13">
        <v>40</v>
      </c>
      <c r="N62" s="13" t="s">
        <v>99</v>
      </c>
      <c r="O62" s="33">
        <f t="shared" si="1"/>
        <v>40</v>
      </c>
      <c r="P62" s="33" t="s">
        <v>19</v>
      </c>
      <c r="Q62" s="33" t="str">
        <f>VLOOKUP(CONCATENATE("2014::hlavní závod::",P62,"::",O62),záv_kat!B:J,9)</f>
        <v>B</v>
      </c>
      <c r="R62" s="22">
        <f>COUNTIFS(P$5:P62,P62)</f>
        <v>58</v>
      </c>
      <c r="S62" s="23">
        <f>SUMIF(body!A:A,'VÝSLEDKY a BODY'!R62,body!C:C)</f>
        <v>42</v>
      </c>
      <c r="T62" s="20">
        <f>COUNTIFS(P$5:P62,P62,$Q$5:Q62,Q62)</f>
        <v>20</v>
      </c>
      <c r="U62" s="21">
        <f>SUMIF(body!A:A,'VÝSLEDKY a BODY'!T62,body!E:E)</f>
        <v>8</v>
      </c>
    </row>
    <row r="63" spans="6:21" hidden="1">
      <c r="F63" s="19">
        <v>59</v>
      </c>
      <c r="G63" s="13">
        <v>54</v>
      </c>
      <c r="H63" s="12" t="s">
        <v>100</v>
      </c>
      <c r="I63" s="13">
        <v>1974</v>
      </c>
      <c r="K63" s="16">
        <v>3.9976851851851854E-2</v>
      </c>
      <c r="L63" s="13" t="s">
        <v>195</v>
      </c>
      <c r="M63" s="13">
        <v>40</v>
      </c>
      <c r="N63" s="13" t="s">
        <v>101</v>
      </c>
      <c r="O63" s="33">
        <f t="shared" si="1"/>
        <v>40</v>
      </c>
      <c r="P63" s="33" t="s">
        <v>19</v>
      </c>
      <c r="Q63" s="33" t="str">
        <f>VLOOKUP(CONCATENATE("2014::hlavní závod::",P63,"::",O63),záv_kat!B:J,9)</f>
        <v>B</v>
      </c>
      <c r="R63" s="22">
        <f>COUNTIFS(P$5:P63,P63)</f>
        <v>59</v>
      </c>
      <c r="S63" s="23">
        <f>SUMIF(body!A:A,'VÝSLEDKY a BODY'!R63,body!C:C)</f>
        <v>41</v>
      </c>
      <c r="T63" s="20">
        <f>COUNTIFS(P$5:P63,P63,$Q$5:Q63,Q63)</f>
        <v>21</v>
      </c>
      <c r="U63" s="21">
        <f>SUMIF(body!A:A,'VÝSLEDKY a BODY'!T63,body!E:E)</f>
        <v>7</v>
      </c>
    </row>
    <row r="64" spans="6:21" hidden="1">
      <c r="F64" s="19">
        <v>60</v>
      </c>
      <c r="G64" s="13">
        <v>8</v>
      </c>
      <c r="H64" s="12" t="s">
        <v>102</v>
      </c>
      <c r="I64" s="13">
        <v>1960</v>
      </c>
      <c r="K64" s="16">
        <v>4.0196759259259258E-2</v>
      </c>
      <c r="L64" s="13" t="s">
        <v>195</v>
      </c>
      <c r="M64" s="13">
        <v>50</v>
      </c>
      <c r="N64" s="13" t="s">
        <v>66</v>
      </c>
      <c r="O64" s="33">
        <f t="shared" si="1"/>
        <v>54</v>
      </c>
      <c r="P64" s="33" t="s">
        <v>19</v>
      </c>
      <c r="Q64" s="33" t="str">
        <f>VLOOKUP(CONCATENATE("2014::hlavní závod::",P64,"::",O64),záv_kat!B:J,9)</f>
        <v>C</v>
      </c>
      <c r="R64" s="22">
        <f>COUNTIFS(P$5:P64,P64)</f>
        <v>60</v>
      </c>
      <c r="S64" s="23">
        <f>SUMIF(body!A:A,'VÝSLEDKY a BODY'!R64,body!C:C)</f>
        <v>40</v>
      </c>
      <c r="T64" s="20">
        <f>COUNTIFS(P$5:P64,P64,$Q$5:Q64,Q64)</f>
        <v>13</v>
      </c>
      <c r="U64" s="21">
        <f>SUMIF(body!A:A,'VÝSLEDKY a BODY'!T64,body!E:E)</f>
        <v>15</v>
      </c>
    </row>
    <row r="65" spans="6:21" hidden="1">
      <c r="F65" s="19">
        <v>61</v>
      </c>
      <c r="G65" s="13">
        <v>69</v>
      </c>
      <c r="H65" s="12" t="s">
        <v>103</v>
      </c>
      <c r="I65" s="13">
        <v>1984</v>
      </c>
      <c r="K65" s="16">
        <v>4.041666666666667E-2</v>
      </c>
      <c r="L65" s="13" t="s">
        <v>195</v>
      </c>
      <c r="M65" s="13">
        <v>30</v>
      </c>
      <c r="N65" s="13" t="s">
        <v>80</v>
      </c>
      <c r="O65" s="33">
        <f t="shared" si="1"/>
        <v>30</v>
      </c>
      <c r="P65" s="33" t="s">
        <v>19</v>
      </c>
      <c r="Q65" s="33" t="str">
        <f>VLOOKUP(CONCATENATE("2014::hlavní závod::",P65,"::",O65),záv_kat!B:J,9)</f>
        <v>A</v>
      </c>
      <c r="R65" s="22">
        <f>COUNTIFS(P$5:P65,P65)</f>
        <v>61</v>
      </c>
      <c r="S65" s="23">
        <f>SUMIF(body!A:A,'VÝSLEDKY a BODY'!R65,body!C:C)</f>
        <v>39</v>
      </c>
      <c r="T65" s="20">
        <f>COUNTIFS(P$5:P65,P65,$Q$5:Q65,Q65)</f>
        <v>22</v>
      </c>
      <c r="U65" s="21">
        <f>SUMIF(body!A:A,'VÝSLEDKY a BODY'!T65,body!E:E)</f>
        <v>6</v>
      </c>
    </row>
    <row r="66" spans="6:21" hidden="1">
      <c r="F66" s="19">
        <v>62</v>
      </c>
      <c r="G66" s="13">
        <v>46</v>
      </c>
      <c r="H66" s="12" t="s">
        <v>104</v>
      </c>
      <c r="I66" s="13">
        <v>1965</v>
      </c>
      <c r="K66" s="16">
        <v>4.0740740740740737E-2</v>
      </c>
      <c r="L66" s="13" t="s">
        <v>195</v>
      </c>
      <c r="M66" s="13">
        <v>40</v>
      </c>
      <c r="N66" s="13" t="s">
        <v>105</v>
      </c>
      <c r="O66" s="33">
        <f t="shared" si="1"/>
        <v>49</v>
      </c>
      <c r="P66" s="33" t="s">
        <v>19</v>
      </c>
      <c r="Q66" s="33" t="str">
        <f>VLOOKUP(CONCATENATE("2014::hlavní závod::",P66,"::",O66),záv_kat!B:J,9)</f>
        <v>B</v>
      </c>
      <c r="R66" s="22">
        <f>COUNTIFS(P$5:P66,P66)</f>
        <v>62</v>
      </c>
      <c r="S66" s="23">
        <f>SUMIF(body!A:A,'VÝSLEDKY a BODY'!R66,body!C:C)</f>
        <v>38</v>
      </c>
      <c r="T66" s="20">
        <f>COUNTIFS(P$5:P66,P66,$Q$5:Q66,Q66)</f>
        <v>22</v>
      </c>
      <c r="U66" s="21">
        <f>SUMIF(body!A:A,'VÝSLEDKY a BODY'!T66,body!E:E)</f>
        <v>6</v>
      </c>
    </row>
    <row r="67" spans="6:21" hidden="1">
      <c r="F67" s="19">
        <v>63</v>
      </c>
      <c r="G67" s="13">
        <v>103</v>
      </c>
      <c r="H67" s="12" t="s">
        <v>106</v>
      </c>
      <c r="I67" s="13">
        <v>1978</v>
      </c>
      <c r="K67" s="16">
        <v>4.1006944444444443E-2</v>
      </c>
      <c r="L67" s="13" t="s">
        <v>195</v>
      </c>
      <c r="M67" s="13">
        <v>30</v>
      </c>
      <c r="N67" s="13" t="s">
        <v>83</v>
      </c>
      <c r="O67" s="33">
        <f t="shared" si="1"/>
        <v>36</v>
      </c>
      <c r="P67" s="33" t="s">
        <v>19</v>
      </c>
      <c r="Q67" s="33" t="str">
        <f>VLOOKUP(CONCATENATE("2014::hlavní závod::",P67,"::",O67),záv_kat!B:J,9)</f>
        <v>A</v>
      </c>
      <c r="R67" s="22">
        <f>COUNTIFS(P$5:P67,P67)</f>
        <v>63</v>
      </c>
      <c r="S67" s="23">
        <f>SUMIF(body!A:A,'VÝSLEDKY a BODY'!R67,body!C:C)</f>
        <v>37</v>
      </c>
      <c r="T67" s="20">
        <f>COUNTIFS(P$5:P67,P67,$Q$5:Q67,Q67)</f>
        <v>23</v>
      </c>
      <c r="U67" s="21">
        <f>SUMIF(body!A:A,'VÝSLEDKY a BODY'!T67,body!E:E)</f>
        <v>5</v>
      </c>
    </row>
    <row r="68" spans="6:21" hidden="1">
      <c r="F68" s="19">
        <v>64</v>
      </c>
      <c r="G68" s="13">
        <v>21</v>
      </c>
      <c r="H68" s="12" t="s">
        <v>107</v>
      </c>
      <c r="I68" s="13">
        <v>1977</v>
      </c>
      <c r="K68" s="16">
        <v>4.1076388888888891E-2</v>
      </c>
      <c r="L68" s="13" t="s">
        <v>195</v>
      </c>
      <c r="M68" s="13">
        <v>30</v>
      </c>
      <c r="N68" s="13" t="s">
        <v>85</v>
      </c>
      <c r="O68" s="33">
        <f t="shared" si="1"/>
        <v>37</v>
      </c>
      <c r="P68" s="33" t="s">
        <v>19</v>
      </c>
      <c r="Q68" s="33" t="str">
        <f>VLOOKUP(CONCATENATE("2014::hlavní závod::",P68,"::",O68),záv_kat!B:J,9)</f>
        <v>A</v>
      </c>
      <c r="R68" s="22">
        <f>COUNTIFS(P$5:P68,P68)</f>
        <v>64</v>
      </c>
      <c r="S68" s="23">
        <f>SUMIF(body!A:A,'VÝSLEDKY a BODY'!R68,body!C:C)</f>
        <v>36</v>
      </c>
      <c r="T68" s="20">
        <f>COUNTIFS(P$5:P68,P68,$Q$5:Q68,Q68)</f>
        <v>24</v>
      </c>
      <c r="U68" s="21">
        <f>SUMIF(body!A:A,'VÝSLEDKY a BODY'!T68,body!E:E)</f>
        <v>4</v>
      </c>
    </row>
    <row r="69" spans="6:21" hidden="1">
      <c r="F69" s="19">
        <v>65</v>
      </c>
      <c r="G69" s="13">
        <v>89</v>
      </c>
      <c r="H69" s="12" t="s">
        <v>108</v>
      </c>
      <c r="I69" s="13">
        <v>1992</v>
      </c>
      <c r="K69" s="16">
        <v>4.1284722222222223E-2</v>
      </c>
      <c r="L69" s="13" t="s">
        <v>195</v>
      </c>
      <c r="M69" s="13" t="s">
        <v>25</v>
      </c>
      <c r="N69" s="13" t="s">
        <v>51</v>
      </c>
      <c r="O69" s="33">
        <f t="shared" si="1"/>
        <v>22</v>
      </c>
      <c r="P69" s="33" t="s">
        <v>19</v>
      </c>
      <c r="Q69" s="33" t="str">
        <f>VLOOKUP(CONCATENATE("2014::hlavní závod::",P69,"::",O69),záv_kat!B:J,9)</f>
        <v>A</v>
      </c>
      <c r="R69" s="22">
        <f>COUNTIFS(P$5:P69,P69)</f>
        <v>65</v>
      </c>
      <c r="S69" s="23">
        <f>SUMIF(body!A:A,'VÝSLEDKY a BODY'!R69,body!C:C)</f>
        <v>35</v>
      </c>
      <c r="T69" s="20">
        <f>COUNTIFS(P$5:P69,P69,$Q$5:Q69,Q69)</f>
        <v>25</v>
      </c>
      <c r="U69" s="21">
        <f>SUMIF(body!A:A,'VÝSLEDKY a BODY'!T69,body!E:E)</f>
        <v>3</v>
      </c>
    </row>
    <row r="70" spans="6:21" hidden="1">
      <c r="F70" s="19">
        <v>67</v>
      </c>
      <c r="G70" s="13">
        <v>45</v>
      </c>
      <c r="H70" s="12" t="s">
        <v>109</v>
      </c>
      <c r="I70" s="13">
        <v>1952</v>
      </c>
      <c r="K70" s="16">
        <v>4.1296296296296296E-2</v>
      </c>
      <c r="L70" s="13" t="s">
        <v>195</v>
      </c>
      <c r="M70" s="13">
        <v>60</v>
      </c>
      <c r="N70" s="13" t="s">
        <v>33</v>
      </c>
      <c r="O70" s="33">
        <f t="shared" ref="O70:O100" si="2">2014-I70</f>
        <v>62</v>
      </c>
      <c r="P70" s="33" t="s">
        <v>19</v>
      </c>
      <c r="Q70" s="33" t="str">
        <f>VLOOKUP(CONCATENATE("2014::hlavní závod::",P70,"::",O70),záv_kat!B:J,9)</f>
        <v>D</v>
      </c>
      <c r="R70" s="22">
        <f>COUNTIFS(P$5:P70,P70)</f>
        <v>66</v>
      </c>
      <c r="S70" s="23">
        <f>SUMIF(body!A:A,'VÝSLEDKY a BODY'!R70,body!C:C)</f>
        <v>34</v>
      </c>
      <c r="T70" s="20">
        <f>COUNTIFS(P$5:P70,P70,$Q$5:Q70,Q70)</f>
        <v>4</v>
      </c>
      <c r="U70" s="21">
        <f>SUMIF(body!A:A,'VÝSLEDKY a BODY'!T70,body!E:E)</f>
        <v>25</v>
      </c>
    </row>
    <row r="71" spans="6:21" hidden="1">
      <c r="F71" s="19">
        <v>66</v>
      </c>
      <c r="G71" s="13">
        <v>23</v>
      </c>
      <c r="H71" s="12" t="s">
        <v>110</v>
      </c>
      <c r="I71" s="13">
        <v>1982</v>
      </c>
      <c r="K71" s="16">
        <v>4.1296296296296296E-2</v>
      </c>
      <c r="L71" s="13" t="s">
        <v>195</v>
      </c>
      <c r="M71" s="13">
        <v>30</v>
      </c>
      <c r="N71" s="13" t="s">
        <v>87</v>
      </c>
      <c r="O71" s="33">
        <f t="shared" si="2"/>
        <v>32</v>
      </c>
      <c r="P71" s="33" t="s">
        <v>19</v>
      </c>
      <c r="Q71" s="33" t="str">
        <f>VLOOKUP(CONCATENATE("2014::hlavní závod::",P71,"::",O71),záv_kat!B:J,9)</f>
        <v>A</v>
      </c>
      <c r="R71" s="22">
        <f>COUNTIFS(P$5:P71,P71)</f>
        <v>67</v>
      </c>
      <c r="S71" s="23">
        <f>SUMIF(body!A:A,'VÝSLEDKY a BODY'!R71,body!C:C)</f>
        <v>33</v>
      </c>
      <c r="T71" s="20">
        <f>COUNTIFS(P$5:P71,P71,$Q$5:Q71,Q71)</f>
        <v>26</v>
      </c>
      <c r="U71" s="21">
        <f>SUMIF(body!A:A,'VÝSLEDKY a BODY'!T71,body!E:E)</f>
        <v>2</v>
      </c>
    </row>
    <row r="72" spans="6:21" hidden="1">
      <c r="F72" s="19">
        <v>68</v>
      </c>
      <c r="G72" s="13">
        <v>60</v>
      </c>
      <c r="H72" s="12" t="s">
        <v>111</v>
      </c>
      <c r="I72" s="13">
        <v>1981</v>
      </c>
      <c r="K72" s="16">
        <v>4.1585648148148149E-2</v>
      </c>
      <c r="L72" s="13" t="s">
        <v>195</v>
      </c>
      <c r="M72" s="13">
        <v>30</v>
      </c>
      <c r="N72" s="13" t="s">
        <v>93</v>
      </c>
      <c r="O72" s="33">
        <f t="shared" si="2"/>
        <v>33</v>
      </c>
      <c r="P72" s="33" t="s">
        <v>19</v>
      </c>
      <c r="Q72" s="33" t="str">
        <f>VLOOKUP(CONCATENATE("2014::hlavní závod::",P72,"::",O72),záv_kat!B:J,9)</f>
        <v>A</v>
      </c>
      <c r="R72" s="22">
        <f>COUNTIFS(P$5:P72,P72)</f>
        <v>68</v>
      </c>
      <c r="S72" s="23">
        <f>SUMIF(body!A:A,'VÝSLEDKY a BODY'!R72,body!C:C)</f>
        <v>32</v>
      </c>
      <c r="T72" s="20">
        <f>COUNTIFS(P$5:P72,P72,$Q$5:Q72,Q72)</f>
        <v>27</v>
      </c>
      <c r="U72" s="21">
        <f>SUMIF(body!A:A,'VÝSLEDKY a BODY'!T72,body!E:E)</f>
        <v>1</v>
      </c>
    </row>
    <row r="73" spans="6:21" hidden="1">
      <c r="F73" s="19">
        <v>69</v>
      </c>
      <c r="G73" s="13">
        <v>38</v>
      </c>
      <c r="H73" s="12" t="s">
        <v>112</v>
      </c>
      <c r="I73" s="13">
        <v>1989</v>
      </c>
      <c r="K73" s="16">
        <v>4.1643518518518517E-2</v>
      </c>
      <c r="L73" s="13" t="s">
        <v>195</v>
      </c>
      <c r="M73" s="13" t="s">
        <v>25</v>
      </c>
      <c r="N73" s="13" t="s">
        <v>54</v>
      </c>
      <c r="O73" s="33">
        <f t="shared" si="2"/>
        <v>25</v>
      </c>
      <c r="P73" s="33" t="s">
        <v>19</v>
      </c>
      <c r="Q73" s="33" t="str">
        <f>VLOOKUP(CONCATENATE("2014::hlavní závod::",P73,"::",O73),záv_kat!B:J,9)</f>
        <v>A</v>
      </c>
      <c r="R73" s="22">
        <f>COUNTIFS(P$5:P73,P73)</f>
        <v>69</v>
      </c>
      <c r="S73" s="23">
        <f>SUMIF(body!A:A,'VÝSLEDKY a BODY'!R73,body!C:C)</f>
        <v>31</v>
      </c>
      <c r="T73" s="20">
        <f>COUNTIFS(P$5:P73,P73,$Q$5:Q73,Q73)</f>
        <v>28</v>
      </c>
      <c r="U73" s="21">
        <f>SUMIF(body!A:A,'VÝSLEDKY a BODY'!T73,body!E:E)</f>
        <v>0</v>
      </c>
    </row>
    <row r="74" spans="6:21" hidden="1">
      <c r="F74" s="19">
        <v>70</v>
      </c>
      <c r="G74" s="13">
        <v>9</v>
      </c>
      <c r="H74" s="12" t="s">
        <v>113</v>
      </c>
      <c r="I74" s="13">
        <v>1963</v>
      </c>
      <c r="K74" s="16">
        <v>4.1770833333333333E-2</v>
      </c>
      <c r="L74" s="13" t="s">
        <v>195</v>
      </c>
      <c r="M74" s="13">
        <v>50</v>
      </c>
      <c r="N74" s="13" t="s">
        <v>70</v>
      </c>
      <c r="O74" s="33">
        <f t="shared" si="2"/>
        <v>51</v>
      </c>
      <c r="P74" s="33" t="s">
        <v>19</v>
      </c>
      <c r="Q74" s="33" t="str">
        <f>VLOOKUP(CONCATENATE("2014::hlavní závod::",P74,"::",O74),záv_kat!B:J,9)</f>
        <v>C</v>
      </c>
      <c r="R74" s="22">
        <f>COUNTIFS(P$5:P74,P74)</f>
        <v>70</v>
      </c>
      <c r="S74" s="23">
        <f>SUMIF(body!A:A,'VÝSLEDKY a BODY'!R74,body!C:C)</f>
        <v>30</v>
      </c>
      <c r="T74" s="20">
        <f>COUNTIFS(P$5:P74,P74,$Q$5:Q74,Q74)</f>
        <v>14</v>
      </c>
      <c r="U74" s="21">
        <f>SUMIF(body!A:A,'VÝSLEDKY a BODY'!T74,body!E:E)</f>
        <v>14</v>
      </c>
    </row>
    <row r="75" spans="6:21" hidden="1">
      <c r="F75" s="19">
        <v>71</v>
      </c>
      <c r="G75" s="13">
        <v>104</v>
      </c>
      <c r="H75" s="12" t="s">
        <v>114</v>
      </c>
      <c r="I75" s="13">
        <v>1979</v>
      </c>
      <c r="K75" s="16">
        <v>4.2129629629629628E-2</v>
      </c>
      <c r="L75" s="13" t="s">
        <v>195</v>
      </c>
      <c r="M75" s="13">
        <v>30</v>
      </c>
      <c r="N75" s="13" t="s">
        <v>96</v>
      </c>
      <c r="O75" s="33">
        <f t="shared" si="2"/>
        <v>35</v>
      </c>
      <c r="P75" s="33" t="s">
        <v>19</v>
      </c>
      <c r="Q75" s="33" t="str">
        <f>VLOOKUP(CONCATENATE("2014::hlavní závod::",P75,"::",O75),záv_kat!B:J,9)</f>
        <v>A</v>
      </c>
      <c r="R75" s="22">
        <f>COUNTIFS(P$5:P75,P75)</f>
        <v>71</v>
      </c>
      <c r="S75" s="23">
        <f>SUMIF(body!A:A,'VÝSLEDKY a BODY'!R75,body!C:C)</f>
        <v>29</v>
      </c>
      <c r="T75" s="20">
        <f>COUNTIFS(P$5:P75,P75,$Q$5:Q75,Q75)</f>
        <v>29</v>
      </c>
      <c r="U75" s="21">
        <f>SUMIF(body!A:A,'VÝSLEDKY a BODY'!T75,body!E:E)</f>
        <v>0</v>
      </c>
    </row>
    <row r="76" spans="6:21" hidden="1">
      <c r="F76" s="19">
        <v>72</v>
      </c>
      <c r="G76" s="13">
        <v>92</v>
      </c>
      <c r="H76" s="12" t="s">
        <v>115</v>
      </c>
      <c r="I76" s="13">
        <v>1983</v>
      </c>
      <c r="K76" s="16">
        <v>4.2395833333333334E-2</v>
      </c>
      <c r="L76" s="13" t="s">
        <v>195</v>
      </c>
      <c r="M76" s="13">
        <v>30</v>
      </c>
      <c r="N76" s="13" t="s">
        <v>99</v>
      </c>
      <c r="O76" s="33">
        <f t="shared" si="2"/>
        <v>31</v>
      </c>
      <c r="P76" s="33" t="s">
        <v>19</v>
      </c>
      <c r="Q76" s="33" t="str">
        <f>VLOOKUP(CONCATENATE("2014::hlavní závod::",P76,"::",O76),záv_kat!B:J,9)</f>
        <v>A</v>
      </c>
      <c r="R76" s="22">
        <f>COUNTIFS(P$5:P76,P76)</f>
        <v>72</v>
      </c>
      <c r="S76" s="23">
        <f>SUMIF(body!A:A,'VÝSLEDKY a BODY'!R76,body!C:C)</f>
        <v>28</v>
      </c>
      <c r="T76" s="20">
        <f>COUNTIFS(P$5:P76,P76,$Q$5:Q76,Q76)</f>
        <v>30</v>
      </c>
      <c r="U76" s="21">
        <f>SUMIF(body!A:A,'VÝSLEDKY a BODY'!T76,body!E:E)</f>
        <v>0</v>
      </c>
    </row>
    <row r="77" spans="6:21" hidden="1">
      <c r="F77" s="19">
        <v>73</v>
      </c>
      <c r="G77" s="13">
        <v>42</v>
      </c>
      <c r="H77" s="12" t="s">
        <v>116</v>
      </c>
      <c r="I77" s="13">
        <v>1970</v>
      </c>
      <c r="K77" s="16">
        <v>4.252314814814815E-2</v>
      </c>
      <c r="L77" s="13" t="s">
        <v>195</v>
      </c>
      <c r="M77" s="13">
        <v>40</v>
      </c>
      <c r="N77" s="13" t="s">
        <v>117</v>
      </c>
      <c r="O77" s="33">
        <f t="shared" si="2"/>
        <v>44</v>
      </c>
      <c r="P77" s="33" t="s">
        <v>19</v>
      </c>
      <c r="Q77" s="33" t="str">
        <f>VLOOKUP(CONCATENATE("2014::hlavní závod::",P77,"::",O77),záv_kat!B:J,9)</f>
        <v>B</v>
      </c>
      <c r="R77" s="22">
        <f>COUNTIFS(P$5:P77,P77)</f>
        <v>73</v>
      </c>
      <c r="S77" s="23">
        <f>SUMIF(body!A:A,'VÝSLEDKY a BODY'!R77,body!C:C)</f>
        <v>27</v>
      </c>
      <c r="T77" s="20">
        <f>COUNTIFS(P$5:P77,P77,$Q$5:Q77,Q77)</f>
        <v>23</v>
      </c>
      <c r="U77" s="21">
        <f>SUMIF(body!A:A,'VÝSLEDKY a BODY'!T77,body!E:E)</f>
        <v>5</v>
      </c>
    </row>
    <row r="78" spans="6:21" hidden="1">
      <c r="F78" s="19">
        <v>74</v>
      </c>
      <c r="G78" s="13">
        <v>37</v>
      </c>
      <c r="H78" s="12" t="s">
        <v>118</v>
      </c>
      <c r="I78" s="13">
        <v>1970</v>
      </c>
      <c r="K78" s="16">
        <v>4.2650462962962959E-2</v>
      </c>
      <c r="L78" s="13" t="s">
        <v>195</v>
      </c>
      <c r="M78" s="13">
        <v>40</v>
      </c>
      <c r="N78" s="13" t="s">
        <v>119</v>
      </c>
      <c r="O78" s="33">
        <f t="shared" si="2"/>
        <v>44</v>
      </c>
      <c r="P78" s="33" t="s">
        <v>19</v>
      </c>
      <c r="Q78" s="33" t="str">
        <f>VLOOKUP(CONCATENATE("2014::hlavní závod::",P78,"::",O78),záv_kat!B:J,9)</f>
        <v>B</v>
      </c>
      <c r="R78" s="22">
        <f>COUNTIFS(P$5:P78,P78)</f>
        <v>74</v>
      </c>
      <c r="S78" s="23">
        <f>SUMIF(body!A:A,'VÝSLEDKY a BODY'!R78,body!C:C)</f>
        <v>26</v>
      </c>
      <c r="T78" s="20">
        <f>COUNTIFS(P$5:P78,P78,$Q$5:Q78,Q78)</f>
        <v>24</v>
      </c>
      <c r="U78" s="21">
        <f>SUMIF(body!A:A,'VÝSLEDKY a BODY'!T78,body!E:E)</f>
        <v>4</v>
      </c>
    </row>
    <row r="79" spans="6:21" hidden="1">
      <c r="F79" s="19">
        <v>75</v>
      </c>
      <c r="G79" s="13">
        <v>15</v>
      </c>
      <c r="H79" s="12" t="s">
        <v>120</v>
      </c>
      <c r="I79" s="13">
        <v>1972</v>
      </c>
      <c r="K79" s="16">
        <v>4.3287037037037041E-2</v>
      </c>
      <c r="L79" s="13" t="s">
        <v>195</v>
      </c>
      <c r="M79" s="13">
        <v>40</v>
      </c>
      <c r="N79" s="13" t="s">
        <v>121</v>
      </c>
      <c r="O79" s="33">
        <f t="shared" si="2"/>
        <v>42</v>
      </c>
      <c r="P79" s="33" t="s">
        <v>19</v>
      </c>
      <c r="Q79" s="33" t="str">
        <f>VLOOKUP(CONCATENATE("2014::hlavní závod::",P79,"::",O79),záv_kat!B:J,9)</f>
        <v>B</v>
      </c>
      <c r="R79" s="22">
        <f>COUNTIFS(P$5:P79,P79)</f>
        <v>75</v>
      </c>
      <c r="S79" s="23">
        <f>SUMIF(body!A:A,'VÝSLEDKY a BODY'!R79,body!C:C)</f>
        <v>25</v>
      </c>
      <c r="T79" s="20">
        <f>COUNTIFS(P$5:P79,P79,$Q$5:Q79,Q79)</f>
        <v>25</v>
      </c>
      <c r="U79" s="21">
        <f>SUMIF(body!A:A,'VÝSLEDKY a BODY'!T79,body!E:E)</f>
        <v>3</v>
      </c>
    </row>
    <row r="80" spans="6:21" hidden="1">
      <c r="F80" s="19">
        <v>76</v>
      </c>
      <c r="G80" s="13">
        <v>56</v>
      </c>
      <c r="H80" s="12" t="s">
        <v>122</v>
      </c>
      <c r="I80" s="13">
        <v>1973</v>
      </c>
      <c r="K80" s="16">
        <v>4.3611111111111107E-2</v>
      </c>
      <c r="L80" s="13" t="s">
        <v>195</v>
      </c>
      <c r="M80" s="13">
        <v>40</v>
      </c>
      <c r="N80" s="13" t="s">
        <v>123</v>
      </c>
      <c r="O80" s="33">
        <f t="shared" si="2"/>
        <v>41</v>
      </c>
      <c r="P80" s="33" t="s">
        <v>19</v>
      </c>
      <c r="Q80" s="33" t="str">
        <f>VLOOKUP(CONCATENATE("2014::hlavní závod::",P80,"::",O80),záv_kat!B:J,9)</f>
        <v>B</v>
      </c>
      <c r="R80" s="22">
        <f>COUNTIFS(P$5:P80,P80)</f>
        <v>76</v>
      </c>
      <c r="S80" s="23">
        <f>SUMIF(body!A:A,'VÝSLEDKY a BODY'!R80,body!C:C)</f>
        <v>24</v>
      </c>
      <c r="T80" s="20">
        <f>COUNTIFS(P$5:P80,P80,$Q$5:Q80,Q80)</f>
        <v>26</v>
      </c>
      <c r="U80" s="21">
        <f>SUMIF(body!A:A,'VÝSLEDKY a BODY'!T80,body!E:E)</f>
        <v>2</v>
      </c>
    </row>
    <row r="81" spans="6:21" hidden="1">
      <c r="F81" s="19">
        <v>77</v>
      </c>
      <c r="G81" s="13">
        <v>43</v>
      </c>
      <c r="H81" s="12" t="s">
        <v>124</v>
      </c>
      <c r="I81" s="13">
        <v>1975</v>
      </c>
      <c r="K81" s="16">
        <v>4.4004629629629623E-2</v>
      </c>
      <c r="L81" s="13" t="s">
        <v>195</v>
      </c>
      <c r="M81" s="13">
        <v>30</v>
      </c>
      <c r="N81" s="13" t="s">
        <v>101</v>
      </c>
      <c r="O81" s="33">
        <f t="shared" si="2"/>
        <v>39</v>
      </c>
      <c r="P81" s="33" t="s">
        <v>19</v>
      </c>
      <c r="Q81" s="33" t="str">
        <f>VLOOKUP(CONCATENATE("2014::hlavní závod::",P81,"::",O81),záv_kat!B:J,9)</f>
        <v>A</v>
      </c>
      <c r="R81" s="22">
        <f>COUNTIFS(P$5:P81,P81)</f>
        <v>77</v>
      </c>
      <c r="S81" s="23">
        <f>SUMIF(body!A:A,'VÝSLEDKY a BODY'!R81,body!C:C)</f>
        <v>23</v>
      </c>
      <c r="T81" s="20">
        <f>COUNTIFS(P$5:P81,P81,$Q$5:Q81,Q81)</f>
        <v>31</v>
      </c>
      <c r="U81" s="21">
        <f>SUMIF(body!A:A,'VÝSLEDKY a BODY'!T81,body!E:E)</f>
        <v>0</v>
      </c>
    </row>
    <row r="82" spans="6:21" hidden="1">
      <c r="F82" s="19">
        <v>79</v>
      </c>
      <c r="G82" s="13">
        <v>17</v>
      </c>
      <c r="H82" s="12" t="s">
        <v>125</v>
      </c>
      <c r="I82" s="13">
        <v>1977</v>
      </c>
      <c r="K82" s="16">
        <v>4.4293981481481483E-2</v>
      </c>
      <c r="L82" s="13" t="s">
        <v>195</v>
      </c>
      <c r="M82" s="13">
        <v>30</v>
      </c>
      <c r="N82" s="13" t="s">
        <v>105</v>
      </c>
      <c r="O82" s="33">
        <f t="shared" si="2"/>
        <v>37</v>
      </c>
      <c r="P82" s="33" t="s">
        <v>19</v>
      </c>
      <c r="Q82" s="33" t="str">
        <f>VLOOKUP(CONCATENATE("2014::hlavní závod::",P82,"::",O82),záv_kat!B:J,9)</f>
        <v>A</v>
      </c>
      <c r="R82" s="22">
        <f>COUNTIFS(P$5:P82,P82)</f>
        <v>78</v>
      </c>
      <c r="S82" s="23">
        <f>SUMIF(body!A:A,'VÝSLEDKY a BODY'!R82,body!C:C)</f>
        <v>22</v>
      </c>
      <c r="T82" s="20">
        <f>COUNTIFS(P$5:P82,P82,$Q$5:Q82,Q82)</f>
        <v>32</v>
      </c>
      <c r="U82" s="21">
        <f>SUMIF(body!A:A,'VÝSLEDKY a BODY'!T82,body!E:E)</f>
        <v>0</v>
      </c>
    </row>
    <row r="83" spans="6:21" hidden="1">
      <c r="F83" s="19">
        <v>80</v>
      </c>
      <c r="G83" s="13">
        <v>65</v>
      </c>
      <c r="H83" s="12" t="s">
        <v>126</v>
      </c>
      <c r="I83" s="13">
        <v>1965</v>
      </c>
      <c r="K83" s="16">
        <v>4.4571759259259262E-2</v>
      </c>
      <c r="L83" s="13" t="s">
        <v>195</v>
      </c>
      <c r="M83" s="13">
        <v>40</v>
      </c>
      <c r="N83" s="13" t="s">
        <v>127</v>
      </c>
      <c r="O83" s="33">
        <f t="shared" si="2"/>
        <v>49</v>
      </c>
      <c r="P83" s="33" t="s">
        <v>19</v>
      </c>
      <c r="Q83" s="33" t="str">
        <f>VLOOKUP(CONCATENATE("2014::hlavní závod::",P83,"::",O83),záv_kat!B:J,9)</f>
        <v>B</v>
      </c>
      <c r="R83" s="22">
        <f>COUNTIFS(P$5:P83,P83)</f>
        <v>79</v>
      </c>
      <c r="S83" s="23">
        <f>SUMIF(body!A:A,'VÝSLEDKY a BODY'!R83,body!C:C)</f>
        <v>21</v>
      </c>
      <c r="T83" s="20">
        <f>COUNTIFS(P$5:P83,P83,$Q$5:Q83,Q83)</f>
        <v>27</v>
      </c>
      <c r="U83" s="21">
        <f>SUMIF(body!A:A,'VÝSLEDKY a BODY'!T83,body!E:E)</f>
        <v>1</v>
      </c>
    </row>
    <row r="84" spans="6:21" hidden="1">
      <c r="F84" s="19">
        <v>81</v>
      </c>
      <c r="G84" s="13">
        <v>5</v>
      </c>
      <c r="H84" s="12" t="s">
        <v>128</v>
      </c>
      <c r="I84" s="13">
        <v>1983</v>
      </c>
      <c r="K84" s="16">
        <v>4.4837962962962961E-2</v>
      </c>
      <c r="L84" s="13" t="s">
        <v>195</v>
      </c>
      <c r="M84" s="13">
        <v>30</v>
      </c>
      <c r="N84" s="13" t="s">
        <v>117</v>
      </c>
      <c r="O84" s="33">
        <f t="shared" si="2"/>
        <v>31</v>
      </c>
      <c r="P84" s="33" t="s">
        <v>19</v>
      </c>
      <c r="Q84" s="33" t="str">
        <f>VLOOKUP(CONCATENATE("2014::hlavní závod::",P84,"::",O84),záv_kat!B:J,9)</f>
        <v>A</v>
      </c>
      <c r="R84" s="22">
        <f>COUNTIFS(P$5:P84,P84)</f>
        <v>80</v>
      </c>
      <c r="S84" s="23">
        <f>SUMIF(body!A:A,'VÝSLEDKY a BODY'!R84,body!C:C)</f>
        <v>20</v>
      </c>
      <c r="T84" s="20">
        <f>COUNTIFS(P$5:P84,P84,$Q$5:Q84,Q84)</f>
        <v>33</v>
      </c>
      <c r="U84" s="21">
        <f>SUMIF(body!A:A,'VÝSLEDKY a BODY'!T84,body!E:E)</f>
        <v>0</v>
      </c>
    </row>
    <row r="85" spans="6:21" hidden="1">
      <c r="F85" s="19">
        <v>82</v>
      </c>
      <c r="G85" s="13">
        <v>66</v>
      </c>
      <c r="H85" s="12" t="s">
        <v>129</v>
      </c>
      <c r="I85" s="13">
        <v>1978</v>
      </c>
      <c r="K85" s="16">
        <v>4.4884259259259263E-2</v>
      </c>
      <c r="L85" s="13" t="s">
        <v>195</v>
      </c>
      <c r="M85" s="13">
        <v>30</v>
      </c>
      <c r="N85" s="13" t="s">
        <v>119</v>
      </c>
      <c r="O85" s="33">
        <f t="shared" si="2"/>
        <v>36</v>
      </c>
      <c r="P85" s="33" t="s">
        <v>19</v>
      </c>
      <c r="Q85" s="33" t="str">
        <f>VLOOKUP(CONCATENATE("2014::hlavní závod::",P85,"::",O85),záv_kat!B:J,9)</f>
        <v>A</v>
      </c>
      <c r="R85" s="22">
        <f>COUNTIFS(P$5:P85,P85)</f>
        <v>81</v>
      </c>
      <c r="S85" s="23">
        <f>SUMIF(body!A:A,'VÝSLEDKY a BODY'!R85,body!C:C)</f>
        <v>19</v>
      </c>
      <c r="T85" s="20">
        <f>COUNTIFS(P$5:P85,P85,$Q$5:Q85,Q85)</f>
        <v>34</v>
      </c>
      <c r="U85" s="21">
        <f>SUMIF(body!A:A,'VÝSLEDKY a BODY'!T85,body!E:E)</f>
        <v>0</v>
      </c>
    </row>
    <row r="86" spans="6:21" hidden="1">
      <c r="F86" s="19">
        <v>83</v>
      </c>
      <c r="G86" s="13">
        <v>98</v>
      </c>
      <c r="H86" s="12" t="s">
        <v>130</v>
      </c>
      <c r="I86" s="13">
        <v>1947</v>
      </c>
      <c r="K86" s="16">
        <v>4.4965277777777778E-2</v>
      </c>
      <c r="L86" s="13" t="s">
        <v>195</v>
      </c>
      <c r="M86" s="13" t="s">
        <v>131</v>
      </c>
      <c r="N86" s="13" t="s">
        <v>20</v>
      </c>
      <c r="O86" s="33">
        <f t="shared" si="2"/>
        <v>67</v>
      </c>
      <c r="P86" s="33" t="s">
        <v>19</v>
      </c>
      <c r="Q86" s="33" t="str">
        <f>VLOOKUP(CONCATENATE("2014::hlavní závod::",P86,"::",O86),záv_kat!B:J,9)</f>
        <v>D</v>
      </c>
      <c r="R86" s="22">
        <f>COUNTIFS(P$5:P86,P86)</f>
        <v>82</v>
      </c>
      <c r="S86" s="23">
        <f>SUMIF(body!A:A,'VÝSLEDKY a BODY'!R86,body!C:C)</f>
        <v>18</v>
      </c>
      <c r="T86" s="20">
        <f>COUNTIFS(P$5:P86,P86,$Q$5:Q86,Q86)</f>
        <v>5</v>
      </c>
      <c r="U86" s="21">
        <f>SUMIF(body!A:A,'VÝSLEDKY a BODY'!T86,body!E:E)</f>
        <v>23</v>
      </c>
    </row>
    <row r="87" spans="6:21" hidden="1">
      <c r="F87" s="19">
        <v>84</v>
      </c>
      <c r="G87" s="13">
        <v>87</v>
      </c>
      <c r="H87" s="12" t="s">
        <v>132</v>
      </c>
      <c r="I87" s="13">
        <v>1968</v>
      </c>
      <c r="K87" s="16">
        <v>4.5891203703703705E-2</v>
      </c>
      <c r="L87" s="13" t="s">
        <v>195</v>
      </c>
      <c r="M87" s="13">
        <v>40</v>
      </c>
      <c r="N87" s="13" t="s">
        <v>133</v>
      </c>
      <c r="O87" s="33">
        <f t="shared" si="2"/>
        <v>46</v>
      </c>
      <c r="P87" s="33" t="s">
        <v>19</v>
      </c>
      <c r="Q87" s="33" t="str">
        <f>VLOOKUP(CONCATENATE("2014::hlavní závod::",P87,"::",O87),záv_kat!B:J,9)</f>
        <v>B</v>
      </c>
      <c r="R87" s="22">
        <f>COUNTIFS(P$5:P87,P87)</f>
        <v>83</v>
      </c>
      <c r="S87" s="23">
        <f>SUMIF(body!A:A,'VÝSLEDKY a BODY'!R87,body!C:C)</f>
        <v>17</v>
      </c>
      <c r="T87" s="20">
        <f>COUNTIFS(P$5:P87,P87,$Q$5:Q87,Q87)</f>
        <v>28</v>
      </c>
      <c r="U87" s="21">
        <f>SUMIF(body!A:A,'VÝSLEDKY a BODY'!T87,body!E:E)</f>
        <v>0</v>
      </c>
    </row>
    <row r="88" spans="6:21" hidden="1">
      <c r="F88" s="19">
        <v>85</v>
      </c>
      <c r="G88" s="13">
        <v>86</v>
      </c>
      <c r="H88" s="12" t="s">
        <v>134</v>
      </c>
      <c r="I88" s="13">
        <v>1970</v>
      </c>
      <c r="K88" s="16">
        <v>4.6620370370370368E-2</v>
      </c>
      <c r="L88" s="13" t="s">
        <v>195</v>
      </c>
      <c r="M88" s="13">
        <v>40</v>
      </c>
      <c r="N88" s="13" t="s">
        <v>135</v>
      </c>
      <c r="O88" s="33">
        <f t="shared" si="2"/>
        <v>44</v>
      </c>
      <c r="P88" s="33" t="s">
        <v>19</v>
      </c>
      <c r="Q88" s="33" t="str">
        <f>VLOOKUP(CONCATENATE("2014::hlavní závod::",P88,"::",O88),záv_kat!B:J,9)</f>
        <v>B</v>
      </c>
      <c r="R88" s="22">
        <f>COUNTIFS(P$5:P88,P88)</f>
        <v>84</v>
      </c>
      <c r="S88" s="23">
        <f>SUMIF(body!A:A,'VÝSLEDKY a BODY'!R88,body!C:C)</f>
        <v>16</v>
      </c>
      <c r="T88" s="20">
        <f>COUNTIFS(P$5:P88,P88,$Q$5:Q88,Q88)</f>
        <v>29</v>
      </c>
      <c r="U88" s="21">
        <f>SUMIF(body!A:A,'VÝSLEDKY a BODY'!T88,body!E:E)</f>
        <v>0</v>
      </c>
    </row>
    <row r="89" spans="6:21" hidden="1">
      <c r="F89" s="19">
        <v>86</v>
      </c>
      <c r="G89" s="13">
        <v>84</v>
      </c>
      <c r="H89" s="12" t="s">
        <v>136</v>
      </c>
      <c r="I89" s="13">
        <v>1984</v>
      </c>
      <c r="K89" s="16">
        <v>4.7361111111111111E-2</v>
      </c>
      <c r="L89" s="13" t="s">
        <v>195</v>
      </c>
      <c r="M89" s="13">
        <v>30</v>
      </c>
      <c r="N89" s="13" t="s">
        <v>121</v>
      </c>
      <c r="O89" s="33">
        <f t="shared" si="2"/>
        <v>30</v>
      </c>
      <c r="P89" s="33" t="s">
        <v>19</v>
      </c>
      <c r="Q89" s="33" t="str">
        <f>VLOOKUP(CONCATENATE("2014::hlavní závod::",P89,"::",O89),záv_kat!B:J,9)</f>
        <v>A</v>
      </c>
      <c r="R89" s="22">
        <f>COUNTIFS(P$5:P89,P89)</f>
        <v>85</v>
      </c>
      <c r="S89" s="23">
        <f>SUMIF(body!A:A,'VÝSLEDKY a BODY'!R89,body!C:C)</f>
        <v>15</v>
      </c>
      <c r="T89" s="20">
        <f>COUNTIFS(P$5:P89,P89,$Q$5:Q89,Q89)</f>
        <v>35</v>
      </c>
      <c r="U89" s="21">
        <f>SUMIF(body!A:A,'VÝSLEDKY a BODY'!T89,body!E:E)</f>
        <v>0</v>
      </c>
    </row>
    <row r="90" spans="6:21" hidden="1">
      <c r="F90" s="19">
        <v>87</v>
      </c>
      <c r="G90" s="13">
        <v>53</v>
      </c>
      <c r="H90" s="12" t="s">
        <v>137</v>
      </c>
      <c r="I90" s="13">
        <v>1981</v>
      </c>
      <c r="K90" s="16">
        <v>4.8483796296296296E-2</v>
      </c>
      <c r="L90" s="13" t="s">
        <v>195</v>
      </c>
      <c r="M90" s="13">
        <v>30</v>
      </c>
      <c r="N90" s="13" t="s">
        <v>123</v>
      </c>
      <c r="O90" s="33">
        <f t="shared" si="2"/>
        <v>33</v>
      </c>
      <c r="P90" s="33" t="s">
        <v>19</v>
      </c>
      <c r="Q90" s="33" t="str">
        <f>VLOOKUP(CONCATENATE("2014::hlavní závod::",P90,"::",O90),záv_kat!B:J,9)</f>
        <v>A</v>
      </c>
      <c r="R90" s="22">
        <f>COUNTIFS(P$5:P90,P90)</f>
        <v>86</v>
      </c>
      <c r="S90" s="23">
        <f>SUMIF(body!A:A,'VÝSLEDKY a BODY'!R90,body!C:C)</f>
        <v>14</v>
      </c>
      <c r="T90" s="20">
        <f>COUNTIFS(P$5:P90,P90,$Q$5:Q90,Q90)</f>
        <v>36</v>
      </c>
      <c r="U90" s="21">
        <f>SUMIF(body!A:A,'VÝSLEDKY a BODY'!T90,body!E:E)</f>
        <v>0</v>
      </c>
    </row>
    <row r="91" spans="6:21" hidden="1">
      <c r="F91" s="19">
        <v>88</v>
      </c>
      <c r="G91" s="13">
        <v>109</v>
      </c>
      <c r="H91" s="12" t="s">
        <v>138</v>
      </c>
      <c r="I91" s="13">
        <v>1963</v>
      </c>
      <c r="K91" s="16">
        <v>4.9062500000000002E-2</v>
      </c>
      <c r="L91" s="13" t="s">
        <v>195</v>
      </c>
      <c r="M91" s="13">
        <v>50</v>
      </c>
      <c r="N91" s="13" t="s">
        <v>76</v>
      </c>
      <c r="O91" s="33">
        <f t="shared" si="2"/>
        <v>51</v>
      </c>
      <c r="P91" s="33" t="s">
        <v>19</v>
      </c>
      <c r="Q91" s="33" t="str">
        <f>VLOOKUP(CONCATENATE("2014::hlavní závod::",P91,"::",O91),záv_kat!B:J,9)</f>
        <v>C</v>
      </c>
      <c r="R91" s="22">
        <f>COUNTIFS(P$5:P91,P91)</f>
        <v>87</v>
      </c>
      <c r="S91" s="23">
        <f>SUMIF(body!A:A,'VÝSLEDKY a BODY'!R91,body!C:C)</f>
        <v>13</v>
      </c>
      <c r="T91" s="20">
        <f>COUNTIFS(P$5:P91,P91,$Q$5:Q91,Q91)</f>
        <v>15</v>
      </c>
      <c r="U91" s="21">
        <f>SUMIF(body!A:A,'VÝSLEDKY a BODY'!T91,body!E:E)</f>
        <v>13</v>
      </c>
    </row>
    <row r="92" spans="6:21" hidden="1">
      <c r="F92" s="19">
        <v>89</v>
      </c>
      <c r="G92" s="13">
        <v>14</v>
      </c>
      <c r="H92" s="12" t="s">
        <v>139</v>
      </c>
      <c r="I92" s="13">
        <v>1976</v>
      </c>
      <c r="K92" s="16">
        <v>4.9444444444444437E-2</v>
      </c>
      <c r="L92" s="13" t="s">
        <v>195</v>
      </c>
      <c r="M92" s="13">
        <v>30</v>
      </c>
      <c r="N92" s="13" t="s">
        <v>127</v>
      </c>
      <c r="O92" s="33">
        <f t="shared" si="2"/>
        <v>38</v>
      </c>
      <c r="P92" s="33" t="s">
        <v>19</v>
      </c>
      <c r="Q92" s="33" t="str">
        <f>VLOOKUP(CONCATENATE("2014::hlavní závod::",P92,"::",O92),záv_kat!B:J,9)</f>
        <v>A</v>
      </c>
      <c r="R92" s="22">
        <f>COUNTIFS(P$5:P92,P92)</f>
        <v>88</v>
      </c>
      <c r="S92" s="23">
        <f>SUMIF(body!A:A,'VÝSLEDKY a BODY'!R92,body!C:C)</f>
        <v>12</v>
      </c>
      <c r="T92" s="20">
        <f>COUNTIFS(P$5:P92,P92,$Q$5:Q92,Q92)</f>
        <v>37</v>
      </c>
      <c r="U92" s="21">
        <f>SUMIF(body!A:A,'VÝSLEDKY a BODY'!T92,body!E:E)</f>
        <v>0</v>
      </c>
    </row>
    <row r="93" spans="6:21" hidden="1">
      <c r="F93" s="19">
        <v>90</v>
      </c>
      <c r="G93" s="13">
        <v>30</v>
      </c>
      <c r="H93" s="12" t="s">
        <v>140</v>
      </c>
      <c r="I93" s="13">
        <v>1988</v>
      </c>
      <c r="K93" s="16">
        <v>4.9942129629629628E-2</v>
      </c>
      <c r="L93" s="13" t="s">
        <v>195</v>
      </c>
      <c r="M93" s="13" t="s">
        <v>25</v>
      </c>
      <c r="N93" s="13" t="s">
        <v>58</v>
      </c>
      <c r="O93" s="33">
        <f t="shared" si="2"/>
        <v>26</v>
      </c>
      <c r="P93" s="33" t="s">
        <v>19</v>
      </c>
      <c r="Q93" s="33" t="str">
        <f>VLOOKUP(CONCATENATE("2014::hlavní závod::",P93,"::",O93),záv_kat!B:J,9)</f>
        <v>A</v>
      </c>
      <c r="R93" s="22">
        <f>COUNTIFS(P$5:P93,P93)</f>
        <v>89</v>
      </c>
      <c r="S93" s="23">
        <f>SUMIF(body!A:A,'VÝSLEDKY a BODY'!R93,body!C:C)</f>
        <v>11</v>
      </c>
      <c r="T93" s="20">
        <f>COUNTIFS(P$5:P93,P93,$Q$5:Q93,Q93)</f>
        <v>38</v>
      </c>
      <c r="U93" s="21">
        <f>SUMIF(body!A:A,'VÝSLEDKY a BODY'!T93,body!E:E)</f>
        <v>0</v>
      </c>
    </row>
    <row r="94" spans="6:21" hidden="1">
      <c r="F94" s="19">
        <v>91</v>
      </c>
      <c r="G94" s="13">
        <v>72</v>
      </c>
      <c r="H94" s="12" t="s">
        <v>141</v>
      </c>
      <c r="I94" s="13">
        <v>1950</v>
      </c>
      <c r="K94" s="16">
        <v>4.9988425925925922E-2</v>
      </c>
      <c r="L94" s="13" t="s">
        <v>195</v>
      </c>
      <c r="M94" s="13">
        <v>60</v>
      </c>
      <c r="N94" s="13" t="s">
        <v>39</v>
      </c>
      <c r="O94" s="33">
        <f t="shared" si="2"/>
        <v>64</v>
      </c>
      <c r="P94" s="33" t="s">
        <v>19</v>
      </c>
      <c r="Q94" s="33" t="str">
        <f>VLOOKUP(CONCATENATE("2014::hlavní závod::",P94,"::",O94),záv_kat!B:J,9)</f>
        <v>D</v>
      </c>
      <c r="R94" s="22">
        <f>COUNTIFS(P$5:P94,P94)</f>
        <v>90</v>
      </c>
      <c r="S94" s="23">
        <f>SUMIF(body!A:A,'VÝSLEDKY a BODY'!R94,body!C:C)</f>
        <v>10</v>
      </c>
      <c r="T94" s="20">
        <f>COUNTIFS(P$5:P94,P94,$Q$5:Q94,Q94)</f>
        <v>6</v>
      </c>
      <c r="U94" s="21">
        <f>SUMIF(body!A:A,'VÝSLEDKY a BODY'!T94,body!E:E)</f>
        <v>22</v>
      </c>
    </row>
    <row r="95" spans="6:21" hidden="1">
      <c r="F95" s="19">
        <v>92</v>
      </c>
      <c r="G95" s="13">
        <v>20</v>
      </c>
      <c r="H95" s="12" t="s">
        <v>142</v>
      </c>
      <c r="I95" s="13">
        <v>1961</v>
      </c>
      <c r="K95" s="16">
        <v>5.1331018518518519E-2</v>
      </c>
      <c r="L95" s="13" t="s">
        <v>195</v>
      </c>
      <c r="M95" s="13">
        <v>50</v>
      </c>
      <c r="N95" s="13" t="s">
        <v>80</v>
      </c>
      <c r="O95" s="33">
        <f t="shared" si="2"/>
        <v>53</v>
      </c>
      <c r="P95" s="33" t="s">
        <v>19</v>
      </c>
      <c r="Q95" s="33" t="str">
        <f>VLOOKUP(CONCATENATE("2014::hlavní závod::",P95,"::",O95),záv_kat!B:J,9)</f>
        <v>C</v>
      </c>
      <c r="R95" s="22">
        <f>COUNTIFS(P$5:P95,P95)</f>
        <v>91</v>
      </c>
      <c r="S95" s="23">
        <f>SUMIF(body!A:A,'VÝSLEDKY a BODY'!R95,body!C:C)</f>
        <v>9</v>
      </c>
      <c r="T95" s="20">
        <f>COUNTIFS(P$5:P95,P95,$Q$5:Q95,Q95)</f>
        <v>16</v>
      </c>
      <c r="U95" s="21">
        <f>SUMIF(body!A:A,'VÝSLEDKY a BODY'!T95,body!E:E)</f>
        <v>12</v>
      </c>
    </row>
    <row r="96" spans="6:21" hidden="1">
      <c r="F96" s="19">
        <v>93</v>
      </c>
      <c r="G96" s="13">
        <v>57</v>
      </c>
      <c r="H96" s="12" t="s">
        <v>143</v>
      </c>
      <c r="I96" s="13">
        <v>1953</v>
      </c>
      <c r="K96" s="16">
        <v>5.3877314814814815E-2</v>
      </c>
      <c r="L96" s="13" t="s">
        <v>195</v>
      </c>
      <c r="M96" s="13">
        <v>60</v>
      </c>
      <c r="N96" s="13" t="s">
        <v>43</v>
      </c>
      <c r="O96" s="33">
        <f t="shared" si="2"/>
        <v>61</v>
      </c>
      <c r="P96" s="33" t="s">
        <v>19</v>
      </c>
      <c r="Q96" s="33" t="str">
        <f>VLOOKUP(CONCATENATE("2014::hlavní závod::",P96,"::",O96),záv_kat!B:J,9)</f>
        <v>D</v>
      </c>
      <c r="R96" s="22">
        <f>COUNTIFS(P$5:P96,P96)</f>
        <v>92</v>
      </c>
      <c r="S96" s="23">
        <f>SUMIF(body!A:A,'VÝSLEDKY a BODY'!R96,body!C:C)</f>
        <v>8</v>
      </c>
      <c r="T96" s="20">
        <f>COUNTIFS(P$5:P96,P96,$Q$5:Q96,Q96)</f>
        <v>7</v>
      </c>
      <c r="U96" s="21">
        <f>SUMIF(body!A:A,'VÝSLEDKY a BODY'!T96,body!E:E)</f>
        <v>21</v>
      </c>
    </row>
    <row r="97" spans="6:21" hidden="1">
      <c r="F97" s="19">
        <v>94</v>
      </c>
      <c r="G97" s="13">
        <v>99</v>
      </c>
      <c r="H97" s="12" t="s">
        <v>144</v>
      </c>
      <c r="I97" s="13">
        <v>1941</v>
      </c>
      <c r="K97" s="16">
        <v>5.409722222222222E-2</v>
      </c>
      <c r="L97" s="13" t="s">
        <v>195</v>
      </c>
      <c r="M97" s="13" t="s">
        <v>131</v>
      </c>
      <c r="N97" s="13" t="s">
        <v>23</v>
      </c>
      <c r="O97" s="33">
        <f t="shared" si="2"/>
        <v>73</v>
      </c>
      <c r="P97" s="33" t="s">
        <v>19</v>
      </c>
      <c r="Q97" s="33" t="str">
        <f>VLOOKUP(CONCATENATE("2014::hlavní závod::",P97,"::",O97),záv_kat!B:J,9)</f>
        <v>E</v>
      </c>
      <c r="R97" s="22">
        <f>COUNTIFS(P$5:P97,P97)</f>
        <v>93</v>
      </c>
      <c r="S97" s="23">
        <f>SUMIF(body!A:A,'VÝSLEDKY a BODY'!R97,body!C:C)</f>
        <v>7</v>
      </c>
      <c r="T97" s="20">
        <f>COUNTIFS(P$5:P97,P97,$Q$5:Q97,Q97)</f>
        <v>1</v>
      </c>
      <c r="U97" s="21">
        <f>SUMIF(body!A:A,'VÝSLEDKY a BODY'!T97,body!E:E)</f>
        <v>32</v>
      </c>
    </row>
    <row r="98" spans="6:21" hidden="1">
      <c r="F98" s="19">
        <v>95</v>
      </c>
      <c r="G98" s="13">
        <v>78</v>
      </c>
      <c r="H98" s="12" t="s">
        <v>145</v>
      </c>
      <c r="I98" s="13">
        <v>1993</v>
      </c>
      <c r="K98" s="16">
        <v>5.4201388888888889E-2</v>
      </c>
      <c r="L98" s="13" t="s">
        <v>195</v>
      </c>
      <c r="M98" s="13" t="s">
        <v>25</v>
      </c>
      <c r="N98" s="13" t="s">
        <v>61</v>
      </c>
      <c r="O98" s="33">
        <f t="shared" si="2"/>
        <v>21</v>
      </c>
      <c r="P98" s="33" t="s">
        <v>19</v>
      </c>
      <c r="Q98" s="33" t="str">
        <f>VLOOKUP(CONCATENATE("2014::hlavní závod::",P98,"::",O98),záv_kat!B:J,9)</f>
        <v>A</v>
      </c>
      <c r="R98" s="22">
        <f>COUNTIFS(P$5:P98,P98)</f>
        <v>94</v>
      </c>
      <c r="S98" s="23">
        <f>SUMIF(body!A:A,'VÝSLEDKY a BODY'!R98,body!C:C)</f>
        <v>6</v>
      </c>
      <c r="T98" s="20">
        <f>COUNTIFS(P$5:P98,P98,$Q$5:Q98,Q98)</f>
        <v>39</v>
      </c>
      <c r="U98" s="21">
        <f>SUMIF(body!A:A,'VÝSLEDKY a BODY'!T98,body!E:E)</f>
        <v>0</v>
      </c>
    </row>
    <row r="99" spans="6:21" hidden="1">
      <c r="F99" s="19">
        <v>96</v>
      </c>
      <c r="G99" s="13">
        <v>13</v>
      </c>
      <c r="H99" s="12" t="s">
        <v>146</v>
      </c>
      <c r="I99" s="13">
        <v>1967</v>
      </c>
      <c r="K99" s="16">
        <v>6.0682870370370373E-2</v>
      </c>
      <c r="L99" s="13" t="s">
        <v>195</v>
      </c>
      <c r="M99" s="13">
        <v>40</v>
      </c>
      <c r="N99" s="13" t="s">
        <v>147</v>
      </c>
      <c r="O99" s="33">
        <f t="shared" si="2"/>
        <v>47</v>
      </c>
      <c r="P99" s="33" t="s">
        <v>19</v>
      </c>
      <c r="Q99" s="33" t="str">
        <f>VLOOKUP(CONCATENATE("2014::hlavní závod::",P99,"::",O99),záv_kat!B:J,9)</f>
        <v>B</v>
      </c>
      <c r="R99" s="22">
        <f>COUNTIFS(P$5:P99,P99)</f>
        <v>95</v>
      </c>
      <c r="S99" s="23">
        <f>SUMIF(body!A:A,'VÝSLEDKY a BODY'!R99,body!C:C)</f>
        <v>5</v>
      </c>
      <c r="T99" s="20">
        <f>COUNTIFS(P$5:P99,P99,$Q$5:Q99,Q99)</f>
        <v>30</v>
      </c>
      <c r="U99" s="21">
        <f>SUMIF(body!A:A,'VÝSLEDKY a BODY'!T99,body!E:E)</f>
        <v>0</v>
      </c>
    </row>
    <row r="100" spans="6:21" hidden="1">
      <c r="F100" s="19">
        <v>97</v>
      </c>
      <c r="G100" s="13">
        <v>97</v>
      </c>
      <c r="H100" s="12" t="s">
        <v>148</v>
      </c>
      <c r="I100" s="13">
        <v>1967</v>
      </c>
      <c r="K100" s="16">
        <v>6.0682870370370373E-2</v>
      </c>
      <c r="L100" s="13" t="s">
        <v>195</v>
      </c>
      <c r="M100" s="13">
        <v>40</v>
      </c>
      <c r="N100" s="13" t="s">
        <v>149</v>
      </c>
      <c r="O100" s="33">
        <f t="shared" si="2"/>
        <v>47</v>
      </c>
      <c r="P100" s="33" t="s">
        <v>19</v>
      </c>
      <c r="Q100" s="33" t="str">
        <f>VLOOKUP(CONCATENATE("2014::hlavní závod::",P100,"::",O100),záv_kat!B:J,9)</f>
        <v>B</v>
      </c>
      <c r="R100" s="22">
        <f>COUNTIFS(P$5:P100,P100)</f>
        <v>96</v>
      </c>
      <c r="S100" s="23">
        <f>SUMIF(body!A:A,'VÝSLEDKY a BODY'!R100,body!C:C)</f>
        <v>4</v>
      </c>
      <c r="T100" s="20">
        <f>COUNTIFS(P$5:P100,P100,$Q$5:Q100,Q100)</f>
        <v>31</v>
      </c>
      <c r="U100" s="21">
        <f>SUMIF(body!A:A,'VÝSLEDKY a BODY'!T100,body!E:E)</f>
        <v>0</v>
      </c>
    </row>
    <row r="101" spans="6:21">
      <c r="F101" s="19">
        <v>1</v>
      </c>
      <c r="G101" s="13">
        <v>218</v>
      </c>
      <c r="H101" s="12" t="s">
        <v>170</v>
      </c>
      <c r="I101" s="13">
        <v>1975</v>
      </c>
      <c r="K101" s="16">
        <v>3.4548611111111113E-2</v>
      </c>
      <c r="L101" s="13" t="s">
        <v>194</v>
      </c>
      <c r="M101" s="13">
        <v>30</v>
      </c>
      <c r="N101" s="13" t="s">
        <v>20</v>
      </c>
      <c r="O101" s="33">
        <f t="shared" ref="O101:O124" si="3">2014-I101</f>
        <v>39</v>
      </c>
      <c r="P101" s="33" t="s">
        <v>158</v>
      </c>
      <c r="Q101" s="33" t="str">
        <f>VLOOKUP(CONCATENATE("2014::hlavní závod::",P101,"::",O101),záv_kat!B:J,9)</f>
        <v>B</v>
      </c>
      <c r="R101" s="22">
        <f>COUNTIFS(P$5:P101,P101)</f>
        <v>1</v>
      </c>
      <c r="S101" s="23">
        <f>SUMIF(body!A:A,'VÝSLEDKY a BODY'!R101,body!C:C)</f>
        <v>102</v>
      </c>
      <c r="T101" s="20">
        <f>COUNTIFS(P$5:P101,P101,$Q$5:Q101,Q101)</f>
        <v>1</v>
      </c>
      <c r="U101" s="21">
        <f>SUMIF(body!A:A,'VÝSLEDKY a BODY'!T101,body!E:E)</f>
        <v>32</v>
      </c>
    </row>
    <row r="102" spans="6:21" hidden="1">
      <c r="F102" s="19">
        <v>2</v>
      </c>
      <c r="G102" s="13">
        <v>226</v>
      </c>
      <c r="H102" s="12" t="s">
        <v>171</v>
      </c>
      <c r="I102" s="13">
        <v>1982</v>
      </c>
      <c r="K102" s="16">
        <v>3.516203703703704E-2</v>
      </c>
      <c r="L102" s="13" t="s">
        <v>194</v>
      </c>
      <c r="M102" s="13">
        <v>30</v>
      </c>
      <c r="N102" s="13" t="s">
        <v>23</v>
      </c>
      <c r="O102" s="33">
        <f t="shared" si="3"/>
        <v>32</v>
      </c>
      <c r="P102" s="33" t="s">
        <v>158</v>
      </c>
      <c r="Q102" s="33" t="str">
        <f>VLOOKUP(CONCATENATE("2014::hlavní závod::",P102,"::",O102),záv_kat!B:J,9)</f>
        <v>A</v>
      </c>
      <c r="R102" s="22">
        <f>COUNTIFS(P$5:P102,P102)</f>
        <v>2</v>
      </c>
      <c r="S102" s="23">
        <f>SUMIF(body!A:A,'VÝSLEDKY a BODY'!R102,body!C:C)</f>
        <v>99</v>
      </c>
      <c r="T102" s="20">
        <f>COUNTIFS(P$5:P102,P102,$Q$5:Q102,Q102)</f>
        <v>1</v>
      </c>
      <c r="U102" s="21">
        <f>SUMIF(body!A:A,'VÝSLEDKY a BODY'!T102,body!E:E)</f>
        <v>32</v>
      </c>
    </row>
    <row r="103" spans="6:21" hidden="1">
      <c r="F103" s="19">
        <v>3</v>
      </c>
      <c r="G103" s="13">
        <v>231</v>
      </c>
      <c r="H103" s="12" t="s">
        <v>172</v>
      </c>
      <c r="I103" s="13">
        <v>1982</v>
      </c>
      <c r="K103" s="16">
        <v>3.7650462962962962E-2</v>
      </c>
      <c r="L103" s="13" t="s">
        <v>194</v>
      </c>
      <c r="M103" s="13">
        <v>30</v>
      </c>
      <c r="N103" s="13" t="s">
        <v>29</v>
      </c>
      <c r="O103" s="33">
        <f t="shared" si="3"/>
        <v>32</v>
      </c>
      <c r="P103" s="33" t="s">
        <v>158</v>
      </c>
      <c r="Q103" s="33" t="str">
        <f>VLOOKUP(CONCATENATE("2014::hlavní závod::",P103,"::",O103),záv_kat!B:J,9)</f>
        <v>A</v>
      </c>
      <c r="R103" s="22">
        <f>COUNTIFS(P$5:P103,P103)</f>
        <v>3</v>
      </c>
      <c r="S103" s="23">
        <f>SUMIF(body!A:A,'VÝSLEDKY a BODY'!R103,body!C:C)</f>
        <v>97</v>
      </c>
      <c r="T103" s="20">
        <f>COUNTIFS(P$5:P103,P103,$Q$5:Q103,Q103)</f>
        <v>2</v>
      </c>
      <c r="U103" s="21">
        <f>SUMIF(body!A:A,'VÝSLEDKY a BODY'!T103,body!E:E)</f>
        <v>29</v>
      </c>
    </row>
    <row r="104" spans="6:21" hidden="1">
      <c r="F104" s="19">
        <v>4</v>
      </c>
      <c r="G104" s="13">
        <v>232</v>
      </c>
      <c r="H104" s="12" t="s">
        <v>173</v>
      </c>
      <c r="I104" s="13">
        <v>1993</v>
      </c>
      <c r="K104" s="16">
        <v>3.8460648148148147E-2</v>
      </c>
      <c r="L104" s="13" t="s">
        <v>194</v>
      </c>
      <c r="M104" s="13" t="s">
        <v>25</v>
      </c>
      <c r="N104" s="13" t="s">
        <v>20</v>
      </c>
      <c r="O104" s="33">
        <f t="shared" si="3"/>
        <v>21</v>
      </c>
      <c r="P104" s="33" t="s">
        <v>158</v>
      </c>
      <c r="Q104" s="33" t="str">
        <f>VLOOKUP(CONCATENATE("2014::hlavní závod::",P104,"::",O104),záv_kat!B:J,9)</f>
        <v>A</v>
      </c>
      <c r="R104" s="22">
        <f>COUNTIFS(P$5:P104,P104)</f>
        <v>4</v>
      </c>
      <c r="S104" s="23">
        <f>SUMIF(body!A:A,'VÝSLEDKY a BODY'!R104,body!C:C)</f>
        <v>96</v>
      </c>
      <c r="T104" s="20">
        <f>COUNTIFS(P$5:P104,P104,$Q$5:Q104,Q104)</f>
        <v>3</v>
      </c>
      <c r="U104" s="21">
        <f>SUMIF(body!A:A,'VÝSLEDKY a BODY'!T104,body!E:E)</f>
        <v>27</v>
      </c>
    </row>
    <row r="105" spans="6:21">
      <c r="F105" s="19">
        <v>5</v>
      </c>
      <c r="G105" s="13">
        <v>215</v>
      </c>
      <c r="H105" s="12" t="s">
        <v>174</v>
      </c>
      <c r="I105" s="13">
        <v>1969</v>
      </c>
      <c r="K105" s="16">
        <v>3.8668981481481478E-2</v>
      </c>
      <c r="L105" s="13" t="s">
        <v>194</v>
      </c>
      <c r="M105" s="13">
        <v>40</v>
      </c>
      <c r="N105" s="13" t="s">
        <v>20</v>
      </c>
      <c r="O105" s="33">
        <f t="shared" si="3"/>
        <v>45</v>
      </c>
      <c r="P105" s="33" t="s">
        <v>158</v>
      </c>
      <c r="Q105" s="33" t="str">
        <f>VLOOKUP(CONCATENATE("2014::hlavní závod::",P105,"::",O105),záv_kat!B:J,9)</f>
        <v>B</v>
      </c>
      <c r="R105" s="22">
        <f>COUNTIFS(P$5:P105,P105)</f>
        <v>5</v>
      </c>
      <c r="S105" s="23">
        <f>SUMIF(body!A:A,'VÝSLEDKY a BODY'!R105,body!C:C)</f>
        <v>95</v>
      </c>
      <c r="T105" s="20">
        <f>COUNTIFS(P$5:P105,P105,$Q$5:Q105,Q105)</f>
        <v>2</v>
      </c>
      <c r="U105" s="21">
        <f>SUMIF(body!A:A,'VÝSLEDKY a BODY'!T105,body!E:E)</f>
        <v>29</v>
      </c>
    </row>
    <row r="106" spans="6:21">
      <c r="F106" s="19">
        <v>6</v>
      </c>
      <c r="G106" s="13">
        <v>234</v>
      </c>
      <c r="H106" s="12" t="s">
        <v>175</v>
      </c>
      <c r="I106" s="13">
        <v>1978</v>
      </c>
      <c r="K106" s="16">
        <v>3.8784722222222227E-2</v>
      </c>
      <c r="L106" s="13" t="s">
        <v>194</v>
      </c>
      <c r="M106" s="13">
        <v>30</v>
      </c>
      <c r="N106" s="13" t="s">
        <v>33</v>
      </c>
      <c r="O106" s="33">
        <f t="shared" si="3"/>
        <v>36</v>
      </c>
      <c r="P106" s="33" t="s">
        <v>158</v>
      </c>
      <c r="Q106" s="33" t="str">
        <f>VLOOKUP(CONCATENATE("2014::hlavní závod::",P106,"::",O106),záv_kat!B:J,9)</f>
        <v>B</v>
      </c>
      <c r="R106" s="22">
        <f>COUNTIFS(P$5:P106,P106)</f>
        <v>6</v>
      </c>
      <c r="S106" s="23">
        <f>SUMIF(body!A:A,'VÝSLEDKY a BODY'!R106,body!C:C)</f>
        <v>94</v>
      </c>
      <c r="T106" s="20">
        <f>COUNTIFS(P$5:P106,P106,$Q$5:Q106,Q106)</f>
        <v>3</v>
      </c>
      <c r="U106" s="21">
        <f>SUMIF(body!A:A,'VÝSLEDKY a BODY'!T106,body!E:E)</f>
        <v>27</v>
      </c>
    </row>
    <row r="107" spans="6:21">
      <c r="F107" s="19">
        <v>7</v>
      </c>
      <c r="G107" s="13">
        <v>214</v>
      </c>
      <c r="H107" s="12" t="s">
        <v>176</v>
      </c>
      <c r="I107" s="13">
        <v>1977</v>
      </c>
      <c r="K107" s="16">
        <v>3.9467592592592596E-2</v>
      </c>
      <c r="L107" s="13" t="s">
        <v>194</v>
      </c>
      <c r="M107" s="13">
        <v>30</v>
      </c>
      <c r="N107" s="13" t="s">
        <v>39</v>
      </c>
      <c r="O107" s="33">
        <f t="shared" si="3"/>
        <v>37</v>
      </c>
      <c r="P107" s="33" t="s">
        <v>158</v>
      </c>
      <c r="Q107" s="33" t="str">
        <f>VLOOKUP(CONCATENATE("2014::hlavní závod::",P107,"::",O107),záv_kat!B:J,9)</f>
        <v>B</v>
      </c>
      <c r="R107" s="22">
        <f>COUNTIFS(P$5:P107,P107)</f>
        <v>7</v>
      </c>
      <c r="S107" s="23">
        <f>SUMIF(body!A:A,'VÝSLEDKY a BODY'!R107,body!C:C)</f>
        <v>93</v>
      </c>
      <c r="T107" s="20">
        <f>COUNTIFS(P$5:P107,P107,$Q$5:Q107,Q107)</f>
        <v>4</v>
      </c>
      <c r="U107" s="21">
        <f>SUMIF(body!A:A,'VÝSLEDKY a BODY'!T107,body!E:E)</f>
        <v>25</v>
      </c>
    </row>
    <row r="108" spans="6:21" hidden="1">
      <c r="F108" s="19">
        <v>8</v>
      </c>
      <c r="G108" s="13">
        <v>219</v>
      </c>
      <c r="H108" s="12" t="s">
        <v>177</v>
      </c>
      <c r="I108" s="13">
        <v>1981</v>
      </c>
      <c r="K108" s="16">
        <v>4.0868055555555553E-2</v>
      </c>
      <c r="L108" s="13" t="s">
        <v>194</v>
      </c>
      <c r="M108" s="13">
        <v>30</v>
      </c>
      <c r="N108" s="13" t="s">
        <v>43</v>
      </c>
      <c r="O108" s="33">
        <f t="shared" si="3"/>
        <v>33</v>
      </c>
      <c r="P108" s="33" t="s">
        <v>158</v>
      </c>
      <c r="Q108" s="33" t="str">
        <f>VLOOKUP(CONCATENATE("2014::hlavní závod::",P108,"::",O108),záv_kat!B:J,9)</f>
        <v>A</v>
      </c>
      <c r="R108" s="22">
        <f>COUNTIFS(P$5:P108,P108)</f>
        <v>8</v>
      </c>
      <c r="S108" s="23">
        <f>SUMIF(body!A:A,'VÝSLEDKY a BODY'!R108,body!C:C)</f>
        <v>92</v>
      </c>
      <c r="T108" s="20">
        <f>COUNTIFS(P$5:P108,P108,$Q$5:Q108,Q108)</f>
        <v>4</v>
      </c>
      <c r="U108" s="21">
        <f>SUMIF(body!A:A,'VÝSLEDKY a BODY'!T108,body!E:E)</f>
        <v>25</v>
      </c>
    </row>
    <row r="109" spans="6:21">
      <c r="F109" s="19">
        <v>9</v>
      </c>
      <c r="G109" s="13">
        <v>225</v>
      </c>
      <c r="H109" s="12" t="s">
        <v>178</v>
      </c>
      <c r="I109" s="13">
        <v>1973</v>
      </c>
      <c r="K109" s="16">
        <v>4.116898148148148E-2</v>
      </c>
      <c r="L109" s="13" t="s">
        <v>194</v>
      </c>
      <c r="M109" s="13">
        <v>40</v>
      </c>
      <c r="N109" s="13" t="s">
        <v>23</v>
      </c>
      <c r="O109" s="33">
        <f t="shared" si="3"/>
        <v>41</v>
      </c>
      <c r="P109" s="33" t="s">
        <v>158</v>
      </c>
      <c r="Q109" s="33" t="str">
        <f>VLOOKUP(CONCATENATE("2014::hlavní závod::",P109,"::",O109),záv_kat!B:J,9)</f>
        <v>B</v>
      </c>
      <c r="R109" s="22">
        <f>COUNTIFS(P$5:P109,P109)</f>
        <v>9</v>
      </c>
      <c r="S109" s="23">
        <f>SUMIF(body!A:A,'VÝSLEDKY a BODY'!R109,body!C:C)</f>
        <v>91</v>
      </c>
      <c r="T109" s="20">
        <f>COUNTIFS(P$5:P109,P109,$Q$5:Q109,Q109)</f>
        <v>5</v>
      </c>
      <c r="U109" s="21">
        <f>SUMIF(body!A:A,'VÝSLEDKY a BODY'!T109,body!E:E)</f>
        <v>23</v>
      </c>
    </row>
    <row r="110" spans="6:21">
      <c r="F110" s="19">
        <v>10</v>
      </c>
      <c r="G110" s="13">
        <v>266</v>
      </c>
      <c r="H110" s="12" t="s">
        <v>179</v>
      </c>
      <c r="I110" s="13">
        <v>1966</v>
      </c>
      <c r="K110" s="16">
        <v>4.1840277777777775E-2</v>
      </c>
      <c r="L110" s="13" t="s">
        <v>194</v>
      </c>
      <c r="M110" s="13">
        <v>40</v>
      </c>
      <c r="N110" s="13" t="s">
        <v>29</v>
      </c>
      <c r="O110" s="33">
        <f t="shared" si="3"/>
        <v>48</v>
      </c>
      <c r="P110" s="33" t="s">
        <v>158</v>
      </c>
      <c r="Q110" s="33" t="str">
        <f>VLOOKUP(CONCATENATE("2014::hlavní závod::",P110,"::",O110),záv_kat!B:J,9)</f>
        <v>B</v>
      </c>
      <c r="R110" s="22">
        <f>COUNTIFS(P$5:P110,P110)</f>
        <v>10</v>
      </c>
      <c r="S110" s="23">
        <f>SUMIF(body!A:A,'VÝSLEDKY a BODY'!R110,body!C:C)</f>
        <v>90</v>
      </c>
      <c r="T110" s="20">
        <f>COUNTIFS(P$5:P110,P110,$Q$5:Q110,Q110)</f>
        <v>6</v>
      </c>
      <c r="U110" s="21">
        <f>SUMIF(body!A:A,'VÝSLEDKY a BODY'!T110,body!E:E)</f>
        <v>22</v>
      </c>
    </row>
    <row r="111" spans="6:21" hidden="1">
      <c r="F111" s="19">
        <v>11</v>
      </c>
      <c r="G111" s="13">
        <v>235</v>
      </c>
      <c r="H111" s="12" t="s">
        <v>180</v>
      </c>
      <c r="I111" s="13">
        <v>1980</v>
      </c>
      <c r="K111" s="16">
        <v>4.2986111111111114E-2</v>
      </c>
      <c r="L111" s="13" t="s">
        <v>194</v>
      </c>
      <c r="M111" s="13">
        <v>30</v>
      </c>
      <c r="N111" s="13" t="s">
        <v>49</v>
      </c>
      <c r="O111" s="33">
        <f t="shared" si="3"/>
        <v>34</v>
      </c>
      <c r="P111" s="33" t="s">
        <v>158</v>
      </c>
      <c r="Q111" s="33" t="str">
        <f>VLOOKUP(CONCATENATE("2014::hlavní závod::",P111,"::",O111),záv_kat!B:J,9)</f>
        <v>A</v>
      </c>
      <c r="R111" s="22">
        <f>COUNTIFS(P$5:P111,P111)</f>
        <v>11</v>
      </c>
      <c r="S111" s="23">
        <f>SUMIF(body!A:A,'VÝSLEDKY a BODY'!R111,body!C:C)</f>
        <v>89</v>
      </c>
      <c r="T111" s="20">
        <f>COUNTIFS(P$5:P111,P111,$Q$5:Q111,Q111)</f>
        <v>5</v>
      </c>
      <c r="U111" s="21">
        <f>SUMIF(body!A:A,'VÝSLEDKY a BODY'!T111,body!E:E)</f>
        <v>23</v>
      </c>
    </row>
    <row r="112" spans="6:21">
      <c r="F112" s="19">
        <v>12</v>
      </c>
      <c r="G112" s="13">
        <v>216</v>
      </c>
      <c r="H112" s="12" t="s">
        <v>181</v>
      </c>
      <c r="I112" s="13">
        <v>1962</v>
      </c>
      <c r="K112" s="16">
        <v>4.3668981481481482E-2</v>
      </c>
      <c r="L112" s="13" t="s">
        <v>194</v>
      </c>
      <c r="M112" s="13">
        <v>50</v>
      </c>
      <c r="N112" s="13" t="s">
        <v>20</v>
      </c>
      <c r="O112" s="33">
        <f t="shared" si="3"/>
        <v>52</v>
      </c>
      <c r="P112" s="33" t="s">
        <v>158</v>
      </c>
      <c r="Q112" s="33" t="str">
        <f>VLOOKUP(CONCATENATE("2014::hlavní závod::",P112,"::",O112),záv_kat!B:J,9)</f>
        <v>B</v>
      </c>
      <c r="R112" s="22">
        <f>COUNTIFS(P$5:P112,P112)</f>
        <v>12</v>
      </c>
      <c r="S112" s="23">
        <f>SUMIF(body!A:A,'VÝSLEDKY a BODY'!R112,body!C:C)</f>
        <v>88</v>
      </c>
      <c r="T112" s="20">
        <f>COUNTIFS(P$5:P112,P112,$Q$5:Q112,Q112)</f>
        <v>7</v>
      </c>
      <c r="U112" s="21">
        <f>SUMIF(body!A:A,'VÝSLEDKY a BODY'!T112,body!E:E)</f>
        <v>21</v>
      </c>
    </row>
    <row r="113" spans="6:21" hidden="1">
      <c r="F113" s="19">
        <v>13</v>
      </c>
      <c r="G113" s="13">
        <v>233</v>
      </c>
      <c r="H113" s="12" t="s">
        <v>182</v>
      </c>
      <c r="I113" s="13">
        <v>1980</v>
      </c>
      <c r="K113" s="16">
        <v>4.5000000000000005E-2</v>
      </c>
      <c r="L113" s="13" t="s">
        <v>194</v>
      </c>
      <c r="M113" s="13">
        <v>30</v>
      </c>
      <c r="N113" s="13" t="s">
        <v>51</v>
      </c>
      <c r="O113" s="33">
        <f t="shared" si="3"/>
        <v>34</v>
      </c>
      <c r="P113" s="33" t="s">
        <v>158</v>
      </c>
      <c r="Q113" s="33" t="str">
        <f>VLOOKUP(CONCATENATE("2014::hlavní závod::",P113,"::",O113),záv_kat!B:J,9)</f>
        <v>A</v>
      </c>
      <c r="R113" s="22">
        <f>COUNTIFS(P$5:P113,P113)</f>
        <v>13</v>
      </c>
      <c r="S113" s="23">
        <f>SUMIF(body!A:A,'VÝSLEDKY a BODY'!R113,body!C:C)</f>
        <v>87</v>
      </c>
      <c r="T113" s="20">
        <f>COUNTIFS(P$5:P113,P113,$Q$5:Q113,Q113)</f>
        <v>6</v>
      </c>
      <c r="U113" s="21">
        <f>SUMIF(body!A:A,'VÝSLEDKY a BODY'!T113,body!E:E)</f>
        <v>22</v>
      </c>
    </row>
    <row r="114" spans="6:21">
      <c r="F114" s="19">
        <v>14</v>
      </c>
      <c r="G114" s="13">
        <v>223</v>
      </c>
      <c r="H114" s="12" t="s">
        <v>183</v>
      </c>
      <c r="I114" s="13">
        <v>1969</v>
      </c>
      <c r="K114" s="16">
        <v>4.5335648148148146E-2</v>
      </c>
      <c r="L114" s="13" t="s">
        <v>194</v>
      </c>
      <c r="M114" s="13">
        <v>40</v>
      </c>
      <c r="N114" s="13" t="s">
        <v>33</v>
      </c>
      <c r="O114" s="33">
        <f t="shared" si="3"/>
        <v>45</v>
      </c>
      <c r="P114" s="33" t="s">
        <v>158</v>
      </c>
      <c r="Q114" s="33" t="str">
        <f>VLOOKUP(CONCATENATE("2014::hlavní závod::",P114,"::",O114),záv_kat!B:J,9)</f>
        <v>B</v>
      </c>
      <c r="R114" s="22">
        <f>COUNTIFS(P$5:P114,P114)</f>
        <v>14</v>
      </c>
      <c r="S114" s="23">
        <f>SUMIF(body!A:A,'VÝSLEDKY a BODY'!R114,body!C:C)</f>
        <v>86</v>
      </c>
      <c r="T114" s="20">
        <f>COUNTIFS(P$5:P114,P114,$Q$5:Q114,Q114)</f>
        <v>8</v>
      </c>
      <c r="U114" s="21">
        <f>SUMIF(body!A:A,'VÝSLEDKY a BODY'!T114,body!E:E)</f>
        <v>20</v>
      </c>
    </row>
    <row r="115" spans="6:21">
      <c r="F115" s="19">
        <v>15</v>
      </c>
      <c r="G115" s="13">
        <v>222</v>
      </c>
      <c r="H115" s="12" t="s">
        <v>184</v>
      </c>
      <c r="I115" s="13">
        <v>1960</v>
      </c>
      <c r="K115" s="16">
        <v>4.5717592592592594E-2</v>
      </c>
      <c r="L115" s="13" t="s">
        <v>194</v>
      </c>
      <c r="M115" s="13">
        <v>50</v>
      </c>
      <c r="N115" s="13" t="s">
        <v>23</v>
      </c>
      <c r="O115" s="33">
        <f t="shared" si="3"/>
        <v>54</v>
      </c>
      <c r="P115" s="33" t="s">
        <v>158</v>
      </c>
      <c r="Q115" s="33" t="str">
        <f>VLOOKUP(CONCATENATE("2014::hlavní závod::",P115,"::",O115),záv_kat!B:J,9)</f>
        <v>B</v>
      </c>
      <c r="R115" s="22">
        <f>COUNTIFS(P$5:P115,P115)</f>
        <v>15</v>
      </c>
      <c r="S115" s="23">
        <f>SUMIF(body!A:A,'VÝSLEDKY a BODY'!R115,body!C:C)</f>
        <v>85</v>
      </c>
      <c r="T115" s="20">
        <f>COUNTIFS(P$5:P115,P115,$Q$5:Q115,Q115)</f>
        <v>9</v>
      </c>
      <c r="U115" s="21">
        <f>SUMIF(body!A:A,'VÝSLEDKY a BODY'!T115,body!E:E)</f>
        <v>19</v>
      </c>
    </row>
    <row r="116" spans="6:21">
      <c r="F116" s="19">
        <v>16</v>
      </c>
      <c r="G116" s="13">
        <v>230</v>
      </c>
      <c r="H116" s="12" t="s">
        <v>185</v>
      </c>
      <c r="I116" s="13">
        <v>1968</v>
      </c>
      <c r="K116" s="16">
        <v>4.6261574074074073E-2</v>
      </c>
      <c r="L116" s="13" t="s">
        <v>194</v>
      </c>
      <c r="M116" s="13">
        <v>40</v>
      </c>
      <c r="N116" s="13" t="s">
        <v>39</v>
      </c>
      <c r="O116" s="33">
        <f t="shared" si="3"/>
        <v>46</v>
      </c>
      <c r="P116" s="33" t="s">
        <v>158</v>
      </c>
      <c r="Q116" s="33" t="str">
        <f>VLOOKUP(CONCATENATE("2014::hlavní závod::",P116,"::",O116),záv_kat!B:J,9)</f>
        <v>B</v>
      </c>
      <c r="R116" s="22">
        <f>COUNTIFS(P$5:P116,P116)</f>
        <v>16</v>
      </c>
      <c r="S116" s="23">
        <f>SUMIF(body!A:A,'VÝSLEDKY a BODY'!R116,body!C:C)</f>
        <v>84</v>
      </c>
      <c r="T116" s="20">
        <f>COUNTIFS(P$5:P116,P116,$Q$5:Q116,Q116)</f>
        <v>10</v>
      </c>
      <c r="U116" s="21">
        <f>SUMIF(body!A:A,'VÝSLEDKY a BODY'!T116,body!E:E)</f>
        <v>18</v>
      </c>
    </row>
    <row r="117" spans="6:21">
      <c r="F117" s="19">
        <v>17</v>
      </c>
      <c r="G117" s="13">
        <v>229</v>
      </c>
      <c r="H117" s="12" t="s">
        <v>186</v>
      </c>
      <c r="I117" s="13">
        <v>1967</v>
      </c>
      <c r="K117" s="16">
        <v>4.7858796296296295E-2</v>
      </c>
      <c r="L117" s="13" t="s">
        <v>194</v>
      </c>
      <c r="M117" s="13">
        <v>40</v>
      </c>
      <c r="N117" s="13" t="s">
        <v>43</v>
      </c>
      <c r="O117" s="33">
        <f t="shared" si="3"/>
        <v>47</v>
      </c>
      <c r="P117" s="33" t="s">
        <v>158</v>
      </c>
      <c r="Q117" s="33" t="str">
        <f>VLOOKUP(CONCATENATE("2014::hlavní závod::",P117,"::",O117),záv_kat!B:J,9)</f>
        <v>B</v>
      </c>
      <c r="R117" s="22">
        <f>COUNTIFS(P$5:P117,P117)</f>
        <v>17</v>
      </c>
      <c r="S117" s="23">
        <f>SUMIF(body!A:A,'VÝSLEDKY a BODY'!R117,body!C:C)</f>
        <v>83</v>
      </c>
      <c r="T117" s="20">
        <f>COUNTIFS(P$5:P117,P117,$Q$5:Q117,Q117)</f>
        <v>11</v>
      </c>
      <c r="U117" s="21">
        <f>SUMIF(body!A:A,'VÝSLEDKY a BODY'!T117,body!E:E)</f>
        <v>17</v>
      </c>
    </row>
    <row r="118" spans="6:21" hidden="1">
      <c r="F118" s="19">
        <v>18</v>
      </c>
      <c r="G118" s="13">
        <v>238</v>
      </c>
      <c r="H118" s="12" t="s">
        <v>187</v>
      </c>
      <c r="I118" s="13">
        <v>1983</v>
      </c>
      <c r="K118" s="16">
        <v>4.8344907407407406E-2</v>
      </c>
      <c r="L118" s="13" t="s">
        <v>194</v>
      </c>
      <c r="M118" s="13">
        <v>30</v>
      </c>
      <c r="N118" s="13" t="s">
        <v>54</v>
      </c>
      <c r="O118" s="33">
        <f t="shared" si="3"/>
        <v>31</v>
      </c>
      <c r="P118" s="33" t="s">
        <v>158</v>
      </c>
      <c r="Q118" s="33" t="str">
        <f>VLOOKUP(CONCATENATE("2014::hlavní závod::",P118,"::",O118),záv_kat!B:J,9)</f>
        <v>A</v>
      </c>
      <c r="R118" s="22">
        <f>COUNTIFS(P$5:P118,P118)</f>
        <v>18</v>
      </c>
      <c r="S118" s="23">
        <f>SUMIF(body!A:A,'VÝSLEDKY a BODY'!R118,body!C:C)</f>
        <v>82</v>
      </c>
      <c r="T118" s="20">
        <f>COUNTIFS(P$5:P118,P118,$Q$5:Q118,Q118)</f>
        <v>7</v>
      </c>
      <c r="U118" s="21">
        <f>SUMIF(body!A:A,'VÝSLEDKY a BODY'!T118,body!E:E)</f>
        <v>21</v>
      </c>
    </row>
    <row r="119" spans="6:21">
      <c r="F119" s="19">
        <v>19</v>
      </c>
      <c r="H119" s="12" t="s">
        <v>188</v>
      </c>
      <c r="I119" s="13">
        <v>1969</v>
      </c>
      <c r="K119" s="16">
        <v>5.3321759259259256E-2</v>
      </c>
      <c r="L119" s="13" t="s">
        <v>194</v>
      </c>
      <c r="O119" s="33">
        <f t="shared" si="3"/>
        <v>45</v>
      </c>
      <c r="P119" s="33" t="s">
        <v>158</v>
      </c>
      <c r="Q119" s="33" t="str">
        <f>VLOOKUP(CONCATENATE("2014::hlavní závod::",P119,"::",O119),záv_kat!B:J,9)</f>
        <v>B</v>
      </c>
      <c r="R119" s="22">
        <f>COUNTIFS(P$5:P119,P119)</f>
        <v>19</v>
      </c>
      <c r="S119" s="23">
        <f>SUMIF(body!A:A,'VÝSLEDKY a BODY'!R119,body!C:C)</f>
        <v>81</v>
      </c>
      <c r="T119" s="20">
        <f>COUNTIFS(P$5:P119,P119,$Q$5:Q119,Q119)</f>
        <v>12</v>
      </c>
      <c r="U119" s="21">
        <f>SUMIF(body!A:A,'VÝSLEDKY a BODY'!T119,body!E:E)</f>
        <v>16</v>
      </c>
    </row>
    <row r="120" spans="6:21" hidden="1">
      <c r="F120" s="19">
        <v>20</v>
      </c>
      <c r="G120" s="13">
        <v>239</v>
      </c>
      <c r="H120" s="12" t="s">
        <v>189</v>
      </c>
      <c r="I120" s="13">
        <v>1982</v>
      </c>
      <c r="K120" s="16">
        <v>5.334490740740741E-2</v>
      </c>
      <c r="L120" s="13" t="s">
        <v>194</v>
      </c>
      <c r="M120" s="13">
        <v>30</v>
      </c>
      <c r="N120" s="13" t="s">
        <v>58</v>
      </c>
      <c r="O120" s="33">
        <f t="shared" si="3"/>
        <v>32</v>
      </c>
      <c r="P120" s="33" t="s">
        <v>158</v>
      </c>
      <c r="Q120" s="33" t="str">
        <f>VLOOKUP(CONCATENATE("2014::hlavní závod::",P120,"::",O120),záv_kat!B:J,9)</f>
        <v>A</v>
      </c>
      <c r="R120" s="22">
        <f>COUNTIFS(P$5:P120,P120)</f>
        <v>20</v>
      </c>
      <c r="S120" s="23">
        <f>SUMIF(body!A:A,'VÝSLEDKY a BODY'!R120,body!C:C)</f>
        <v>80</v>
      </c>
      <c r="T120" s="20">
        <f>COUNTIFS(P$5:P120,P120,$Q$5:Q120,Q120)</f>
        <v>8</v>
      </c>
      <c r="U120" s="21">
        <f>SUMIF(body!A:A,'VÝSLEDKY a BODY'!T120,body!E:E)</f>
        <v>20</v>
      </c>
    </row>
    <row r="121" spans="6:21" hidden="1">
      <c r="F121" s="19">
        <v>21</v>
      </c>
      <c r="G121" s="13">
        <v>221</v>
      </c>
      <c r="H121" s="12" t="s">
        <v>190</v>
      </c>
      <c r="I121" s="13">
        <v>1980</v>
      </c>
      <c r="K121" s="16">
        <v>5.4189814814814809E-2</v>
      </c>
      <c r="L121" s="13" t="s">
        <v>194</v>
      </c>
      <c r="M121" s="13">
        <v>30</v>
      </c>
      <c r="N121" s="13" t="s">
        <v>61</v>
      </c>
      <c r="O121" s="33">
        <f t="shared" si="3"/>
        <v>34</v>
      </c>
      <c r="P121" s="33" t="s">
        <v>158</v>
      </c>
      <c r="Q121" s="33" t="str">
        <f>VLOOKUP(CONCATENATE("2014::hlavní závod::",P121,"::",O121),záv_kat!B:J,9)</f>
        <v>A</v>
      </c>
      <c r="R121" s="22">
        <f>COUNTIFS(P$5:P121,P121)</f>
        <v>21</v>
      </c>
      <c r="S121" s="23">
        <f>SUMIF(body!A:A,'VÝSLEDKY a BODY'!R121,body!C:C)</f>
        <v>79</v>
      </c>
      <c r="T121" s="20">
        <f>COUNTIFS(P$5:P121,P121,$Q$5:Q121,Q121)</f>
        <v>9</v>
      </c>
      <c r="U121" s="21">
        <f>SUMIF(body!A:A,'VÝSLEDKY a BODY'!T121,body!E:E)</f>
        <v>19</v>
      </c>
    </row>
    <row r="122" spans="6:21" hidden="1">
      <c r="F122" s="19">
        <v>22</v>
      </c>
      <c r="G122" s="13">
        <v>237</v>
      </c>
      <c r="H122" s="12" t="s">
        <v>191</v>
      </c>
      <c r="I122" s="13">
        <v>1992</v>
      </c>
      <c r="K122" s="16">
        <v>5.4988425925925927E-2</v>
      </c>
      <c r="L122" s="13" t="s">
        <v>194</v>
      </c>
      <c r="M122" s="13" t="s">
        <v>25</v>
      </c>
      <c r="N122" s="13" t="s">
        <v>23</v>
      </c>
      <c r="O122" s="33">
        <f t="shared" si="3"/>
        <v>22</v>
      </c>
      <c r="P122" s="33" t="s">
        <v>158</v>
      </c>
      <c r="Q122" s="33" t="str">
        <f>VLOOKUP(CONCATENATE("2014::hlavní závod::",P122,"::",O122),záv_kat!B:J,9)</f>
        <v>A</v>
      </c>
      <c r="R122" s="22">
        <f>COUNTIFS(P$5:P122,P122)</f>
        <v>22</v>
      </c>
      <c r="S122" s="23">
        <f>SUMIF(body!A:A,'VÝSLEDKY a BODY'!R122,body!C:C)</f>
        <v>78</v>
      </c>
      <c r="T122" s="20">
        <f>COUNTIFS(P$5:P122,P122,$Q$5:Q122,Q122)</f>
        <v>10</v>
      </c>
      <c r="U122" s="21">
        <f>SUMIF(body!A:A,'VÝSLEDKY a BODY'!T122,body!E:E)</f>
        <v>18</v>
      </c>
    </row>
    <row r="123" spans="6:21">
      <c r="F123" s="19">
        <v>23</v>
      </c>
      <c r="G123" s="13">
        <v>227</v>
      </c>
      <c r="H123" s="12" t="s">
        <v>192</v>
      </c>
      <c r="I123" s="13">
        <v>1966</v>
      </c>
      <c r="K123" s="16">
        <v>5.5034722222222221E-2</v>
      </c>
      <c r="L123" s="13" t="s">
        <v>194</v>
      </c>
      <c r="M123" s="13">
        <v>40</v>
      </c>
      <c r="N123" s="13" t="s">
        <v>49</v>
      </c>
      <c r="O123" s="33">
        <f t="shared" si="3"/>
        <v>48</v>
      </c>
      <c r="P123" s="33" t="s">
        <v>158</v>
      </c>
      <c r="Q123" s="33" t="str">
        <f>VLOOKUP(CONCATENATE("2014::hlavní závod::",P123,"::",O123),záv_kat!B:J,9)</f>
        <v>B</v>
      </c>
      <c r="R123" s="22">
        <f>COUNTIFS(P$5:P123,P123)</f>
        <v>23</v>
      </c>
      <c r="S123" s="23">
        <f>SUMIF(body!A:A,'VÝSLEDKY a BODY'!R123,body!C:C)</f>
        <v>77</v>
      </c>
      <c r="T123" s="20">
        <f>COUNTIFS(P$5:P123,P123,$Q$5:Q123,Q123)</f>
        <v>13</v>
      </c>
      <c r="U123" s="21">
        <f>SUMIF(body!A:A,'VÝSLEDKY a BODY'!T123,body!E:E)</f>
        <v>15</v>
      </c>
    </row>
    <row r="124" spans="6:21" hidden="1">
      <c r="F124" s="19">
        <v>24</v>
      </c>
      <c r="G124" s="13">
        <v>220</v>
      </c>
      <c r="H124" s="12" t="s">
        <v>193</v>
      </c>
      <c r="I124" s="13">
        <v>1982</v>
      </c>
      <c r="K124" s="16">
        <v>6.5752314814814819E-2</v>
      </c>
      <c r="L124" s="13" t="s">
        <v>194</v>
      </c>
      <c r="M124" s="13">
        <v>30</v>
      </c>
      <c r="N124" s="13" t="s">
        <v>66</v>
      </c>
      <c r="O124" s="33">
        <f t="shared" si="3"/>
        <v>32</v>
      </c>
      <c r="P124" s="33" t="s">
        <v>158</v>
      </c>
      <c r="Q124" s="33" t="str">
        <f>VLOOKUP(CONCATENATE("2014::hlavní závod::",P124,"::",O124),záv_kat!B:J,9)</f>
        <v>A</v>
      </c>
      <c r="R124" s="22">
        <f>COUNTIFS(P$5:P124,P124)</f>
        <v>24</v>
      </c>
      <c r="S124" s="23">
        <f>SUMIF(body!A:A,'VÝSLEDKY a BODY'!R124,body!C:C)</f>
        <v>76</v>
      </c>
      <c r="T124" s="20">
        <f>COUNTIFS(P$5:P124,P124,$Q$5:Q124,Q124)</f>
        <v>11</v>
      </c>
      <c r="U124" s="21">
        <f>SUMIF(body!A:A,'VÝSLEDKY a BODY'!T124,body!E:E)</f>
        <v>17</v>
      </c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1:J1247"/>
  <sheetViews>
    <sheetView showGridLines="0" workbookViewId="0">
      <pane ySplit="1" topLeftCell="A39" activePane="bottomLeft" state="frozen"/>
      <selection pane="bottomLeft" activeCell="B39" sqref="B39"/>
    </sheetView>
  </sheetViews>
  <sheetFormatPr defaultRowHeight="11.25"/>
  <cols>
    <col min="1" max="1" width="1.7109375" style="3" customWidth="1"/>
    <col min="2" max="2" width="19.5703125" style="3" bestFit="1" customWidth="1"/>
    <col min="3" max="3" width="5.42578125" style="3" bestFit="1" customWidth="1"/>
    <col min="4" max="4" width="9.5703125" style="3" customWidth="1"/>
    <col min="5" max="5" width="5.85546875" style="3" bestFit="1" customWidth="1"/>
    <col min="6" max="7" width="5.85546875" style="3" customWidth="1"/>
    <col min="8" max="8" width="9.5703125" style="3" customWidth="1"/>
    <col min="9" max="9" width="7.5703125" style="3" bestFit="1" customWidth="1"/>
    <col min="10" max="16384" width="9.140625" style="3"/>
  </cols>
  <sheetData>
    <row r="1" spans="2:10">
      <c r="B1" s="4" t="s">
        <v>150</v>
      </c>
      <c r="C1" s="4" t="s">
        <v>151</v>
      </c>
      <c r="D1" s="4" t="s">
        <v>152</v>
      </c>
      <c r="E1" s="4" t="s">
        <v>11</v>
      </c>
      <c r="F1" s="4" t="s">
        <v>8</v>
      </c>
      <c r="G1" s="4" t="s">
        <v>153</v>
      </c>
      <c r="H1" s="5" t="s">
        <v>154</v>
      </c>
      <c r="I1" s="6" t="s">
        <v>155</v>
      </c>
      <c r="J1" s="4" t="s">
        <v>156</v>
      </c>
    </row>
    <row r="2" spans="2:10" ht="11.25" customHeight="1">
      <c r="B2" s="7" t="str">
        <f>CONCATENATE(kategorie[[#This Row],[rok]],"::",kategorie[[#This Row],[závod]],"::",kategorie[[#This Row],[m/ž]],"::",kategorie[[#This Row],[věk]])</f>
        <v>2014::hlavní závod::M::15</v>
      </c>
      <c r="C2" s="8">
        <v>2014</v>
      </c>
      <c r="D2" s="9" t="s">
        <v>157</v>
      </c>
      <c r="E2" s="8" t="s">
        <v>19</v>
      </c>
      <c r="F2" s="11">
        <f>kategorie[[#This Row],[rok]]-kategorie[[#This Row],[věk]]</f>
        <v>1999</v>
      </c>
      <c r="G2" s="8">
        <v>15</v>
      </c>
      <c r="H2" s="5" t="s">
        <v>159</v>
      </c>
      <c r="I2" s="10">
        <v>15.4</v>
      </c>
      <c r="J2" s="5" t="s">
        <v>164</v>
      </c>
    </row>
    <row r="3" spans="2:10" ht="11.25" customHeight="1">
      <c r="B3" s="7" t="str">
        <f>CONCATENATE(kategorie[[#This Row],[rok]],"::",kategorie[[#This Row],[závod]],"::",kategorie[[#This Row],[m/ž]],"::",kategorie[[#This Row],[věk]])</f>
        <v>2014::hlavní závod::M::16</v>
      </c>
      <c r="C3" s="8">
        <v>2014</v>
      </c>
      <c r="D3" s="9" t="s">
        <v>157</v>
      </c>
      <c r="E3" s="8" t="s">
        <v>19</v>
      </c>
      <c r="F3" s="11">
        <f>kategorie[[#This Row],[rok]]-kategorie[[#This Row],[věk]]</f>
        <v>1998</v>
      </c>
      <c r="G3" s="8">
        <v>16</v>
      </c>
      <c r="H3" s="5" t="s">
        <v>159</v>
      </c>
      <c r="I3" s="10">
        <v>15.4</v>
      </c>
      <c r="J3" s="5" t="s">
        <v>164</v>
      </c>
    </row>
    <row r="4" spans="2:10" ht="11.25" customHeight="1">
      <c r="B4" s="7" t="str">
        <f>CONCATENATE(kategorie[[#This Row],[rok]],"::",kategorie[[#This Row],[závod]],"::",kategorie[[#This Row],[m/ž]],"::",kategorie[[#This Row],[věk]])</f>
        <v>2014::hlavní závod::M::17</v>
      </c>
      <c r="C4" s="8">
        <v>2014</v>
      </c>
      <c r="D4" s="9" t="s">
        <v>157</v>
      </c>
      <c r="E4" s="8" t="s">
        <v>19</v>
      </c>
      <c r="F4" s="11">
        <f>kategorie[[#This Row],[rok]]-kategorie[[#This Row],[věk]]</f>
        <v>1997</v>
      </c>
      <c r="G4" s="8">
        <v>17</v>
      </c>
      <c r="H4" s="5" t="s">
        <v>159</v>
      </c>
      <c r="I4" s="10">
        <v>15.4</v>
      </c>
      <c r="J4" s="5" t="s">
        <v>164</v>
      </c>
    </row>
    <row r="5" spans="2:10" ht="11.25" customHeight="1">
      <c r="B5" s="7" t="str">
        <f>CONCATENATE(kategorie[[#This Row],[rok]],"::",kategorie[[#This Row],[závod]],"::",kategorie[[#This Row],[m/ž]],"::",kategorie[[#This Row],[věk]])</f>
        <v>2014::hlavní závod::M::18</v>
      </c>
      <c r="C5" s="8">
        <v>2014</v>
      </c>
      <c r="D5" s="9" t="s">
        <v>157</v>
      </c>
      <c r="E5" s="8" t="s">
        <v>19</v>
      </c>
      <c r="F5" s="11">
        <f>kategorie[[#This Row],[rok]]-kategorie[[#This Row],[věk]]</f>
        <v>1996</v>
      </c>
      <c r="G5" s="8">
        <v>18</v>
      </c>
      <c r="H5" s="5" t="s">
        <v>159</v>
      </c>
      <c r="I5" s="10">
        <v>15.4</v>
      </c>
      <c r="J5" s="5" t="s">
        <v>159</v>
      </c>
    </row>
    <row r="6" spans="2:10" ht="11.25" customHeight="1">
      <c r="B6" s="7" t="str">
        <f>CONCATENATE(kategorie[[#This Row],[rok]],"::",kategorie[[#This Row],[závod]],"::",kategorie[[#This Row],[m/ž]],"::",kategorie[[#This Row],[věk]])</f>
        <v>2014::hlavní závod::M::19</v>
      </c>
      <c r="C6" s="8">
        <v>2014</v>
      </c>
      <c r="D6" s="9" t="s">
        <v>157</v>
      </c>
      <c r="E6" s="8" t="s">
        <v>19</v>
      </c>
      <c r="F6" s="11">
        <f>kategorie[[#This Row],[rok]]-kategorie[[#This Row],[věk]]</f>
        <v>1995</v>
      </c>
      <c r="G6" s="8">
        <v>19</v>
      </c>
      <c r="H6" s="5" t="s">
        <v>159</v>
      </c>
      <c r="I6" s="10">
        <v>15.4</v>
      </c>
      <c r="J6" s="5" t="s">
        <v>159</v>
      </c>
    </row>
    <row r="7" spans="2:10" ht="11.25" customHeight="1">
      <c r="B7" s="7" t="str">
        <f>CONCATENATE(kategorie[[#This Row],[rok]],"::",kategorie[[#This Row],[závod]],"::",kategorie[[#This Row],[m/ž]],"::",kategorie[[#This Row],[věk]])</f>
        <v>2014::hlavní závod::M::20</v>
      </c>
      <c r="C7" s="8">
        <v>2014</v>
      </c>
      <c r="D7" s="9" t="s">
        <v>157</v>
      </c>
      <c r="E7" s="8" t="s">
        <v>19</v>
      </c>
      <c r="F7" s="11">
        <f>kategorie[[#This Row],[rok]]-kategorie[[#This Row],[věk]]</f>
        <v>1994</v>
      </c>
      <c r="G7" s="8">
        <v>20</v>
      </c>
      <c r="H7" s="5" t="s">
        <v>159</v>
      </c>
      <c r="I7" s="10">
        <v>15.4</v>
      </c>
      <c r="J7" s="5" t="s">
        <v>159</v>
      </c>
    </row>
    <row r="8" spans="2:10" ht="11.25" customHeight="1">
      <c r="B8" s="7" t="str">
        <f>CONCATENATE(kategorie[[#This Row],[rok]],"::",kategorie[[#This Row],[závod]],"::",kategorie[[#This Row],[m/ž]],"::",kategorie[[#This Row],[věk]])</f>
        <v>2014::hlavní závod::M::21</v>
      </c>
      <c r="C8" s="8">
        <v>2014</v>
      </c>
      <c r="D8" s="9" t="s">
        <v>157</v>
      </c>
      <c r="E8" s="8" t="s">
        <v>19</v>
      </c>
      <c r="F8" s="11">
        <f>kategorie[[#This Row],[rok]]-kategorie[[#This Row],[věk]]</f>
        <v>1993</v>
      </c>
      <c r="G8" s="8">
        <v>21</v>
      </c>
      <c r="H8" s="5" t="s">
        <v>159</v>
      </c>
      <c r="I8" s="10">
        <v>15.4</v>
      </c>
      <c r="J8" s="5" t="s">
        <v>159</v>
      </c>
    </row>
    <row r="9" spans="2:10" ht="11.25" customHeight="1">
      <c r="B9" s="7" t="str">
        <f>CONCATENATE(kategorie[[#This Row],[rok]],"::",kategorie[[#This Row],[závod]],"::",kategorie[[#This Row],[m/ž]],"::",kategorie[[#This Row],[věk]])</f>
        <v>2014::hlavní závod::M::22</v>
      </c>
      <c r="C9" s="8">
        <v>2014</v>
      </c>
      <c r="D9" s="9" t="s">
        <v>157</v>
      </c>
      <c r="E9" s="8" t="s">
        <v>19</v>
      </c>
      <c r="F9" s="11">
        <f>kategorie[[#This Row],[rok]]-kategorie[[#This Row],[věk]]</f>
        <v>1992</v>
      </c>
      <c r="G9" s="8">
        <v>22</v>
      </c>
      <c r="H9" s="5" t="s">
        <v>159</v>
      </c>
      <c r="I9" s="10">
        <v>15.4</v>
      </c>
      <c r="J9" s="5" t="s">
        <v>159</v>
      </c>
    </row>
    <row r="10" spans="2:10" ht="11.25" customHeight="1">
      <c r="B10" s="7" t="str">
        <f>CONCATENATE(kategorie[[#This Row],[rok]],"::",kategorie[[#This Row],[závod]],"::",kategorie[[#This Row],[m/ž]],"::",kategorie[[#This Row],[věk]])</f>
        <v>2014::hlavní závod::M::23</v>
      </c>
      <c r="C10" s="8">
        <v>2014</v>
      </c>
      <c r="D10" s="9" t="s">
        <v>157</v>
      </c>
      <c r="E10" s="8" t="s">
        <v>19</v>
      </c>
      <c r="F10" s="11">
        <f>kategorie[[#This Row],[rok]]-kategorie[[#This Row],[věk]]</f>
        <v>1991</v>
      </c>
      <c r="G10" s="8">
        <v>23</v>
      </c>
      <c r="H10" s="5" t="s">
        <v>159</v>
      </c>
      <c r="I10" s="10">
        <v>15.4</v>
      </c>
      <c r="J10" s="5" t="s">
        <v>159</v>
      </c>
    </row>
    <row r="11" spans="2:10" ht="11.25" customHeight="1">
      <c r="B11" s="7" t="str">
        <f>CONCATENATE(kategorie[[#This Row],[rok]],"::",kategorie[[#This Row],[závod]],"::",kategorie[[#This Row],[m/ž]],"::",kategorie[[#This Row],[věk]])</f>
        <v>2014::hlavní závod::M::24</v>
      </c>
      <c r="C11" s="8">
        <v>2014</v>
      </c>
      <c r="D11" s="9" t="s">
        <v>157</v>
      </c>
      <c r="E11" s="8" t="s">
        <v>19</v>
      </c>
      <c r="F11" s="11">
        <f>kategorie[[#This Row],[rok]]-kategorie[[#This Row],[věk]]</f>
        <v>1990</v>
      </c>
      <c r="G11" s="8">
        <v>24</v>
      </c>
      <c r="H11" s="5" t="s">
        <v>159</v>
      </c>
      <c r="I11" s="10">
        <v>15.4</v>
      </c>
      <c r="J11" s="5" t="s">
        <v>159</v>
      </c>
    </row>
    <row r="12" spans="2:10" ht="11.25" customHeight="1">
      <c r="B12" s="7" t="str">
        <f>CONCATENATE(kategorie[[#This Row],[rok]],"::",kategorie[[#This Row],[závod]],"::",kategorie[[#This Row],[m/ž]],"::",kategorie[[#This Row],[věk]])</f>
        <v>2014::hlavní závod::M::25</v>
      </c>
      <c r="C12" s="8">
        <v>2014</v>
      </c>
      <c r="D12" s="9" t="s">
        <v>157</v>
      </c>
      <c r="E12" s="8" t="s">
        <v>19</v>
      </c>
      <c r="F12" s="11">
        <f>kategorie[[#This Row],[rok]]-kategorie[[#This Row],[věk]]</f>
        <v>1989</v>
      </c>
      <c r="G12" s="8">
        <v>25</v>
      </c>
      <c r="H12" s="5" t="s">
        <v>159</v>
      </c>
      <c r="I12" s="10">
        <v>15.4</v>
      </c>
      <c r="J12" s="5" t="s">
        <v>159</v>
      </c>
    </row>
    <row r="13" spans="2:10" ht="11.25" customHeight="1">
      <c r="B13" s="7" t="str">
        <f>CONCATENATE(kategorie[[#This Row],[rok]],"::",kategorie[[#This Row],[závod]],"::",kategorie[[#This Row],[m/ž]],"::",kategorie[[#This Row],[věk]])</f>
        <v>2014::hlavní závod::M::26</v>
      </c>
      <c r="C13" s="8">
        <v>2014</v>
      </c>
      <c r="D13" s="9" t="s">
        <v>157</v>
      </c>
      <c r="E13" s="8" t="s">
        <v>19</v>
      </c>
      <c r="F13" s="11">
        <f>kategorie[[#This Row],[rok]]-kategorie[[#This Row],[věk]]</f>
        <v>1988</v>
      </c>
      <c r="G13" s="8">
        <v>26</v>
      </c>
      <c r="H13" s="5" t="s">
        <v>159</v>
      </c>
      <c r="I13" s="10">
        <v>15.4</v>
      </c>
      <c r="J13" s="5" t="s">
        <v>159</v>
      </c>
    </row>
    <row r="14" spans="2:10" ht="11.25" customHeight="1">
      <c r="B14" s="7" t="str">
        <f>CONCATENATE(kategorie[[#This Row],[rok]],"::",kategorie[[#This Row],[závod]],"::",kategorie[[#This Row],[m/ž]],"::",kategorie[[#This Row],[věk]])</f>
        <v>2014::hlavní závod::M::27</v>
      </c>
      <c r="C14" s="8">
        <v>2014</v>
      </c>
      <c r="D14" s="9" t="s">
        <v>157</v>
      </c>
      <c r="E14" s="8" t="s">
        <v>19</v>
      </c>
      <c r="F14" s="11">
        <f>kategorie[[#This Row],[rok]]-kategorie[[#This Row],[věk]]</f>
        <v>1987</v>
      </c>
      <c r="G14" s="8">
        <v>27</v>
      </c>
      <c r="H14" s="5" t="s">
        <v>159</v>
      </c>
      <c r="I14" s="10">
        <v>15.4</v>
      </c>
      <c r="J14" s="5" t="s">
        <v>159</v>
      </c>
    </row>
    <row r="15" spans="2:10" ht="11.25" customHeight="1">
      <c r="B15" s="7" t="str">
        <f>CONCATENATE(kategorie[[#This Row],[rok]],"::",kategorie[[#This Row],[závod]],"::",kategorie[[#This Row],[m/ž]],"::",kategorie[[#This Row],[věk]])</f>
        <v>2014::hlavní závod::M::28</v>
      </c>
      <c r="C15" s="8">
        <v>2014</v>
      </c>
      <c r="D15" s="9" t="s">
        <v>157</v>
      </c>
      <c r="E15" s="8" t="s">
        <v>19</v>
      </c>
      <c r="F15" s="11">
        <f>kategorie[[#This Row],[rok]]-kategorie[[#This Row],[věk]]</f>
        <v>1986</v>
      </c>
      <c r="G15" s="8">
        <v>28</v>
      </c>
      <c r="H15" s="5" t="s">
        <v>159</v>
      </c>
      <c r="I15" s="10">
        <v>15.4</v>
      </c>
      <c r="J15" s="5" t="s">
        <v>159</v>
      </c>
    </row>
    <row r="16" spans="2:10" ht="11.25" customHeight="1">
      <c r="B16" s="7" t="str">
        <f>CONCATENATE(kategorie[[#This Row],[rok]],"::",kategorie[[#This Row],[závod]],"::",kategorie[[#This Row],[m/ž]],"::",kategorie[[#This Row],[věk]])</f>
        <v>2014::hlavní závod::M::29</v>
      </c>
      <c r="C16" s="8">
        <v>2014</v>
      </c>
      <c r="D16" s="9" t="s">
        <v>157</v>
      </c>
      <c r="E16" s="8" t="s">
        <v>19</v>
      </c>
      <c r="F16" s="11">
        <f>kategorie[[#This Row],[rok]]-kategorie[[#This Row],[věk]]</f>
        <v>1985</v>
      </c>
      <c r="G16" s="8">
        <v>29</v>
      </c>
      <c r="H16" s="5" t="s">
        <v>159</v>
      </c>
      <c r="I16" s="10">
        <v>15.4</v>
      </c>
      <c r="J16" s="5" t="s">
        <v>159</v>
      </c>
    </row>
    <row r="17" spans="2:10" ht="11.25" customHeight="1">
      <c r="B17" s="7" t="str">
        <f>CONCATENATE(kategorie[[#This Row],[rok]],"::",kategorie[[#This Row],[závod]],"::",kategorie[[#This Row],[m/ž]],"::",kategorie[[#This Row],[věk]])</f>
        <v>2014::hlavní závod::M::30</v>
      </c>
      <c r="C17" s="8">
        <v>2014</v>
      </c>
      <c r="D17" s="9" t="s">
        <v>157</v>
      </c>
      <c r="E17" s="8" t="s">
        <v>19</v>
      </c>
      <c r="F17" s="11">
        <f>kategorie[[#This Row],[rok]]-kategorie[[#This Row],[věk]]</f>
        <v>1984</v>
      </c>
      <c r="G17" s="8">
        <v>30</v>
      </c>
      <c r="H17" s="5" t="s">
        <v>159</v>
      </c>
      <c r="I17" s="10">
        <v>15.4</v>
      </c>
      <c r="J17" s="5" t="s">
        <v>159</v>
      </c>
    </row>
    <row r="18" spans="2:10" ht="11.25" customHeight="1">
      <c r="B18" s="7" t="str">
        <f>CONCATENATE(kategorie[[#This Row],[rok]],"::",kategorie[[#This Row],[závod]],"::",kategorie[[#This Row],[m/ž]],"::",kategorie[[#This Row],[věk]])</f>
        <v>2014::hlavní závod::M::31</v>
      </c>
      <c r="C18" s="8">
        <v>2014</v>
      </c>
      <c r="D18" s="9" t="s">
        <v>157</v>
      </c>
      <c r="E18" s="8" t="s">
        <v>19</v>
      </c>
      <c r="F18" s="11">
        <f>kategorie[[#This Row],[rok]]-kategorie[[#This Row],[věk]]</f>
        <v>1983</v>
      </c>
      <c r="G18" s="8">
        <v>31</v>
      </c>
      <c r="H18" s="5" t="s">
        <v>159</v>
      </c>
      <c r="I18" s="10">
        <v>15.4</v>
      </c>
      <c r="J18" s="5" t="s">
        <v>159</v>
      </c>
    </row>
    <row r="19" spans="2:10" ht="11.25" customHeight="1">
      <c r="B19" s="7" t="str">
        <f>CONCATENATE(kategorie[[#This Row],[rok]],"::",kategorie[[#This Row],[závod]],"::",kategorie[[#This Row],[m/ž]],"::",kategorie[[#This Row],[věk]])</f>
        <v>2014::hlavní závod::M::32</v>
      </c>
      <c r="C19" s="8">
        <v>2014</v>
      </c>
      <c r="D19" s="9" t="s">
        <v>157</v>
      </c>
      <c r="E19" s="8" t="s">
        <v>19</v>
      </c>
      <c r="F19" s="11">
        <f>kategorie[[#This Row],[rok]]-kategorie[[#This Row],[věk]]</f>
        <v>1982</v>
      </c>
      <c r="G19" s="8">
        <v>32</v>
      </c>
      <c r="H19" s="5" t="s">
        <v>159</v>
      </c>
      <c r="I19" s="10">
        <v>15.4</v>
      </c>
      <c r="J19" s="5" t="s">
        <v>159</v>
      </c>
    </row>
    <row r="20" spans="2:10" ht="11.25" customHeight="1">
      <c r="B20" s="7" t="str">
        <f>CONCATENATE(kategorie[[#This Row],[rok]],"::",kategorie[[#This Row],[závod]],"::",kategorie[[#This Row],[m/ž]],"::",kategorie[[#This Row],[věk]])</f>
        <v>2014::hlavní závod::M::33</v>
      </c>
      <c r="C20" s="8">
        <v>2014</v>
      </c>
      <c r="D20" s="9" t="s">
        <v>157</v>
      </c>
      <c r="E20" s="8" t="s">
        <v>19</v>
      </c>
      <c r="F20" s="11">
        <f>kategorie[[#This Row],[rok]]-kategorie[[#This Row],[věk]]</f>
        <v>1981</v>
      </c>
      <c r="G20" s="8">
        <v>33</v>
      </c>
      <c r="H20" s="5" t="s">
        <v>159</v>
      </c>
      <c r="I20" s="10">
        <v>15.4</v>
      </c>
      <c r="J20" s="5" t="s">
        <v>159</v>
      </c>
    </row>
    <row r="21" spans="2:10" ht="11.25" customHeight="1">
      <c r="B21" s="7" t="str">
        <f>CONCATENATE(kategorie[[#This Row],[rok]],"::",kategorie[[#This Row],[závod]],"::",kategorie[[#This Row],[m/ž]],"::",kategorie[[#This Row],[věk]])</f>
        <v>2014::hlavní závod::M::34</v>
      </c>
      <c r="C21" s="8">
        <v>2014</v>
      </c>
      <c r="D21" s="9" t="s">
        <v>157</v>
      </c>
      <c r="E21" s="8" t="s">
        <v>19</v>
      </c>
      <c r="F21" s="11">
        <f>kategorie[[#This Row],[rok]]-kategorie[[#This Row],[věk]]</f>
        <v>1980</v>
      </c>
      <c r="G21" s="8">
        <v>34</v>
      </c>
      <c r="H21" s="5" t="s">
        <v>159</v>
      </c>
      <c r="I21" s="10">
        <v>15.4</v>
      </c>
      <c r="J21" s="5" t="s">
        <v>159</v>
      </c>
    </row>
    <row r="22" spans="2:10" ht="11.25" customHeight="1">
      <c r="B22" s="7" t="str">
        <f>CONCATENATE(kategorie[[#This Row],[rok]],"::",kategorie[[#This Row],[závod]],"::",kategorie[[#This Row],[m/ž]],"::",kategorie[[#This Row],[věk]])</f>
        <v>2014::hlavní závod::M::35</v>
      </c>
      <c r="C22" s="8">
        <v>2014</v>
      </c>
      <c r="D22" s="9" t="s">
        <v>157</v>
      </c>
      <c r="E22" s="8" t="s">
        <v>19</v>
      </c>
      <c r="F22" s="11">
        <f>kategorie[[#This Row],[rok]]-kategorie[[#This Row],[věk]]</f>
        <v>1979</v>
      </c>
      <c r="G22" s="8">
        <v>35</v>
      </c>
      <c r="H22" s="5" t="s">
        <v>159</v>
      </c>
      <c r="I22" s="10">
        <v>15.4</v>
      </c>
      <c r="J22" s="5" t="s">
        <v>159</v>
      </c>
    </row>
    <row r="23" spans="2:10" ht="11.25" customHeight="1">
      <c r="B23" s="7" t="str">
        <f>CONCATENATE(kategorie[[#This Row],[rok]],"::",kategorie[[#This Row],[závod]],"::",kategorie[[#This Row],[m/ž]],"::",kategorie[[#This Row],[věk]])</f>
        <v>2014::hlavní závod::M::36</v>
      </c>
      <c r="C23" s="8">
        <v>2014</v>
      </c>
      <c r="D23" s="9" t="s">
        <v>157</v>
      </c>
      <c r="E23" s="8" t="s">
        <v>19</v>
      </c>
      <c r="F23" s="11">
        <f>kategorie[[#This Row],[rok]]-kategorie[[#This Row],[věk]]</f>
        <v>1978</v>
      </c>
      <c r="G23" s="8">
        <v>36</v>
      </c>
      <c r="H23" s="5" t="s">
        <v>159</v>
      </c>
      <c r="I23" s="10">
        <v>15.4</v>
      </c>
      <c r="J23" s="5" t="s">
        <v>159</v>
      </c>
    </row>
    <row r="24" spans="2:10" ht="11.25" customHeight="1">
      <c r="B24" s="7" t="str">
        <f>CONCATENATE(kategorie[[#This Row],[rok]],"::",kategorie[[#This Row],[závod]],"::",kategorie[[#This Row],[m/ž]],"::",kategorie[[#This Row],[věk]])</f>
        <v>2014::hlavní závod::M::37</v>
      </c>
      <c r="C24" s="8">
        <v>2014</v>
      </c>
      <c r="D24" s="9" t="s">
        <v>157</v>
      </c>
      <c r="E24" s="8" t="s">
        <v>19</v>
      </c>
      <c r="F24" s="11">
        <f>kategorie[[#This Row],[rok]]-kategorie[[#This Row],[věk]]</f>
        <v>1977</v>
      </c>
      <c r="G24" s="8">
        <v>37</v>
      </c>
      <c r="H24" s="5" t="s">
        <v>159</v>
      </c>
      <c r="I24" s="10">
        <v>15.4</v>
      </c>
      <c r="J24" s="5" t="s">
        <v>159</v>
      </c>
    </row>
    <row r="25" spans="2:10" ht="11.25" customHeight="1">
      <c r="B25" s="7" t="str">
        <f>CONCATENATE(kategorie[[#This Row],[rok]],"::",kategorie[[#This Row],[závod]],"::",kategorie[[#This Row],[m/ž]],"::",kategorie[[#This Row],[věk]])</f>
        <v>2014::hlavní závod::M::38</v>
      </c>
      <c r="C25" s="8">
        <v>2014</v>
      </c>
      <c r="D25" s="9" t="s">
        <v>157</v>
      </c>
      <c r="E25" s="8" t="s">
        <v>19</v>
      </c>
      <c r="F25" s="11">
        <f>kategorie[[#This Row],[rok]]-kategorie[[#This Row],[věk]]</f>
        <v>1976</v>
      </c>
      <c r="G25" s="8">
        <v>38</v>
      </c>
      <c r="H25" s="5" t="s">
        <v>159</v>
      </c>
      <c r="I25" s="10">
        <v>15.4</v>
      </c>
      <c r="J25" s="5" t="s">
        <v>159</v>
      </c>
    </row>
    <row r="26" spans="2:10" ht="11.25" customHeight="1">
      <c r="B26" s="7" t="str">
        <f>CONCATENATE(kategorie[[#This Row],[rok]],"::",kategorie[[#This Row],[závod]],"::",kategorie[[#This Row],[m/ž]],"::",kategorie[[#This Row],[věk]])</f>
        <v>2014::hlavní závod::M::39</v>
      </c>
      <c r="C26" s="8">
        <v>2014</v>
      </c>
      <c r="D26" s="9" t="s">
        <v>157</v>
      </c>
      <c r="E26" s="8" t="s">
        <v>19</v>
      </c>
      <c r="F26" s="11">
        <f>kategorie[[#This Row],[rok]]-kategorie[[#This Row],[věk]]</f>
        <v>1975</v>
      </c>
      <c r="G26" s="8">
        <v>39</v>
      </c>
      <c r="H26" s="5" t="s">
        <v>159</v>
      </c>
      <c r="I26" s="10">
        <v>15.4</v>
      </c>
      <c r="J26" s="5" t="s">
        <v>159</v>
      </c>
    </row>
    <row r="27" spans="2:10" ht="11.25" customHeight="1">
      <c r="B27" s="7" t="str">
        <f>CONCATENATE(kategorie[[#This Row],[rok]],"::",kategorie[[#This Row],[závod]],"::",kategorie[[#This Row],[m/ž]],"::",kategorie[[#This Row],[věk]])</f>
        <v>2014::hlavní závod::M::40</v>
      </c>
      <c r="C27" s="8">
        <v>2014</v>
      </c>
      <c r="D27" s="9" t="s">
        <v>157</v>
      </c>
      <c r="E27" s="8" t="s">
        <v>19</v>
      </c>
      <c r="F27" s="11">
        <f>kategorie[[#This Row],[rok]]-kategorie[[#This Row],[věk]]</f>
        <v>1974</v>
      </c>
      <c r="G27" s="8">
        <v>40</v>
      </c>
      <c r="H27" s="5" t="s">
        <v>160</v>
      </c>
      <c r="I27" s="10">
        <v>15.4</v>
      </c>
      <c r="J27" s="5" t="s">
        <v>160</v>
      </c>
    </row>
    <row r="28" spans="2:10" ht="11.25" customHeight="1">
      <c r="B28" s="7" t="str">
        <f>CONCATENATE(kategorie[[#This Row],[rok]],"::",kategorie[[#This Row],[závod]],"::",kategorie[[#This Row],[m/ž]],"::",kategorie[[#This Row],[věk]])</f>
        <v>2014::hlavní závod::M::41</v>
      </c>
      <c r="C28" s="8">
        <v>2014</v>
      </c>
      <c r="D28" s="9" t="s">
        <v>157</v>
      </c>
      <c r="E28" s="8" t="s">
        <v>19</v>
      </c>
      <c r="F28" s="11">
        <f>kategorie[[#This Row],[rok]]-kategorie[[#This Row],[věk]]</f>
        <v>1973</v>
      </c>
      <c r="G28" s="8">
        <v>41</v>
      </c>
      <c r="H28" s="5" t="s">
        <v>160</v>
      </c>
      <c r="I28" s="10">
        <v>15.4</v>
      </c>
      <c r="J28" s="5" t="s">
        <v>160</v>
      </c>
    </row>
    <row r="29" spans="2:10" ht="11.25" customHeight="1">
      <c r="B29" s="7" t="str">
        <f>CONCATENATE(kategorie[[#This Row],[rok]],"::",kategorie[[#This Row],[závod]],"::",kategorie[[#This Row],[m/ž]],"::",kategorie[[#This Row],[věk]])</f>
        <v>2014::hlavní závod::M::42</v>
      </c>
      <c r="C29" s="8">
        <v>2014</v>
      </c>
      <c r="D29" s="9" t="s">
        <v>157</v>
      </c>
      <c r="E29" s="8" t="s">
        <v>19</v>
      </c>
      <c r="F29" s="11">
        <f>kategorie[[#This Row],[rok]]-kategorie[[#This Row],[věk]]</f>
        <v>1972</v>
      </c>
      <c r="G29" s="8">
        <v>42</v>
      </c>
      <c r="H29" s="5" t="s">
        <v>160</v>
      </c>
      <c r="I29" s="10">
        <v>15.4</v>
      </c>
      <c r="J29" s="5" t="s">
        <v>160</v>
      </c>
    </row>
    <row r="30" spans="2:10" ht="11.25" customHeight="1">
      <c r="B30" s="7" t="str">
        <f>CONCATENATE(kategorie[[#This Row],[rok]],"::",kategorie[[#This Row],[závod]],"::",kategorie[[#This Row],[m/ž]],"::",kategorie[[#This Row],[věk]])</f>
        <v>2014::hlavní závod::M::43</v>
      </c>
      <c r="C30" s="8">
        <v>2014</v>
      </c>
      <c r="D30" s="9" t="s">
        <v>157</v>
      </c>
      <c r="E30" s="8" t="s">
        <v>19</v>
      </c>
      <c r="F30" s="11">
        <f>kategorie[[#This Row],[rok]]-kategorie[[#This Row],[věk]]</f>
        <v>1971</v>
      </c>
      <c r="G30" s="8">
        <v>43</v>
      </c>
      <c r="H30" s="5" t="s">
        <v>160</v>
      </c>
      <c r="I30" s="10">
        <v>15.4</v>
      </c>
      <c r="J30" s="5" t="s">
        <v>160</v>
      </c>
    </row>
    <row r="31" spans="2:10" ht="11.25" customHeight="1">
      <c r="B31" s="7" t="str">
        <f>CONCATENATE(kategorie[[#This Row],[rok]],"::",kategorie[[#This Row],[závod]],"::",kategorie[[#This Row],[m/ž]],"::",kategorie[[#This Row],[věk]])</f>
        <v>2014::hlavní závod::M::44</v>
      </c>
      <c r="C31" s="8">
        <v>2014</v>
      </c>
      <c r="D31" s="9" t="s">
        <v>157</v>
      </c>
      <c r="E31" s="8" t="s">
        <v>19</v>
      </c>
      <c r="F31" s="11">
        <f>kategorie[[#This Row],[rok]]-kategorie[[#This Row],[věk]]</f>
        <v>1970</v>
      </c>
      <c r="G31" s="8">
        <v>44</v>
      </c>
      <c r="H31" s="5" t="s">
        <v>160</v>
      </c>
      <c r="I31" s="10">
        <v>15.4</v>
      </c>
      <c r="J31" s="5" t="s">
        <v>160</v>
      </c>
    </row>
    <row r="32" spans="2:10" ht="11.25" customHeight="1">
      <c r="B32" s="7" t="str">
        <f>CONCATENATE(kategorie[[#This Row],[rok]],"::",kategorie[[#This Row],[závod]],"::",kategorie[[#This Row],[m/ž]],"::",kategorie[[#This Row],[věk]])</f>
        <v>2014::hlavní závod::M::45</v>
      </c>
      <c r="C32" s="8">
        <v>2014</v>
      </c>
      <c r="D32" s="9" t="s">
        <v>157</v>
      </c>
      <c r="E32" s="8" t="s">
        <v>19</v>
      </c>
      <c r="F32" s="11">
        <f>kategorie[[#This Row],[rok]]-kategorie[[#This Row],[věk]]</f>
        <v>1969</v>
      </c>
      <c r="G32" s="8">
        <v>45</v>
      </c>
      <c r="H32" s="5" t="s">
        <v>160</v>
      </c>
      <c r="I32" s="10">
        <v>15.4</v>
      </c>
      <c r="J32" s="5" t="s">
        <v>160</v>
      </c>
    </row>
    <row r="33" spans="2:10" ht="11.25" customHeight="1">
      <c r="B33" s="7" t="str">
        <f>CONCATENATE(kategorie[[#This Row],[rok]],"::",kategorie[[#This Row],[závod]],"::",kategorie[[#This Row],[m/ž]],"::",kategorie[[#This Row],[věk]])</f>
        <v>2014::hlavní závod::M::46</v>
      </c>
      <c r="C33" s="8">
        <v>2014</v>
      </c>
      <c r="D33" s="9" t="s">
        <v>157</v>
      </c>
      <c r="E33" s="8" t="s">
        <v>19</v>
      </c>
      <c r="F33" s="11">
        <f>kategorie[[#This Row],[rok]]-kategorie[[#This Row],[věk]]</f>
        <v>1968</v>
      </c>
      <c r="G33" s="8">
        <v>46</v>
      </c>
      <c r="H33" s="5" t="s">
        <v>160</v>
      </c>
      <c r="I33" s="10">
        <v>15.4</v>
      </c>
      <c r="J33" s="5" t="s">
        <v>160</v>
      </c>
    </row>
    <row r="34" spans="2:10" ht="11.25" customHeight="1">
      <c r="B34" s="7" t="str">
        <f>CONCATENATE(kategorie[[#This Row],[rok]],"::",kategorie[[#This Row],[závod]],"::",kategorie[[#This Row],[m/ž]],"::",kategorie[[#This Row],[věk]])</f>
        <v>2014::hlavní závod::M::47</v>
      </c>
      <c r="C34" s="8">
        <v>2014</v>
      </c>
      <c r="D34" s="9" t="s">
        <v>157</v>
      </c>
      <c r="E34" s="8" t="s">
        <v>19</v>
      </c>
      <c r="F34" s="11">
        <f>kategorie[[#This Row],[rok]]-kategorie[[#This Row],[věk]]</f>
        <v>1967</v>
      </c>
      <c r="G34" s="8">
        <v>47</v>
      </c>
      <c r="H34" s="5" t="s">
        <v>160</v>
      </c>
      <c r="I34" s="10">
        <v>15.4</v>
      </c>
      <c r="J34" s="5" t="s">
        <v>160</v>
      </c>
    </row>
    <row r="35" spans="2:10" ht="11.25" customHeight="1">
      <c r="B35" s="7" t="str">
        <f>CONCATENATE(kategorie[[#This Row],[rok]],"::",kategorie[[#This Row],[závod]],"::",kategorie[[#This Row],[m/ž]],"::",kategorie[[#This Row],[věk]])</f>
        <v>2014::hlavní závod::M::48</v>
      </c>
      <c r="C35" s="8">
        <v>2014</v>
      </c>
      <c r="D35" s="9" t="s">
        <v>157</v>
      </c>
      <c r="E35" s="8" t="s">
        <v>19</v>
      </c>
      <c r="F35" s="11">
        <f>kategorie[[#This Row],[rok]]-kategorie[[#This Row],[věk]]</f>
        <v>1966</v>
      </c>
      <c r="G35" s="8">
        <v>48</v>
      </c>
      <c r="H35" s="5" t="s">
        <v>160</v>
      </c>
      <c r="I35" s="10">
        <v>15.4</v>
      </c>
      <c r="J35" s="5" t="s">
        <v>160</v>
      </c>
    </row>
    <row r="36" spans="2:10" ht="11.25" customHeight="1">
      <c r="B36" s="7" t="str">
        <f>CONCATENATE(kategorie[[#This Row],[rok]],"::",kategorie[[#This Row],[závod]],"::",kategorie[[#This Row],[m/ž]],"::",kategorie[[#This Row],[věk]])</f>
        <v>2014::hlavní závod::M::49</v>
      </c>
      <c r="C36" s="8">
        <v>2014</v>
      </c>
      <c r="D36" s="9" t="s">
        <v>157</v>
      </c>
      <c r="E36" s="8" t="s">
        <v>19</v>
      </c>
      <c r="F36" s="11">
        <f>kategorie[[#This Row],[rok]]-kategorie[[#This Row],[věk]]</f>
        <v>1965</v>
      </c>
      <c r="G36" s="8">
        <v>49</v>
      </c>
      <c r="H36" s="5" t="s">
        <v>160</v>
      </c>
      <c r="I36" s="10">
        <v>15.4</v>
      </c>
      <c r="J36" s="5" t="s">
        <v>160</v>
      </c>
    </row>
    <row r="37" spans="2:10" ht="11.25" customHeight="1">
      <c r="B37" s="7" t="str">
        <f>CONCATENATE(kategorie[[#This Row],[rok]],"::",kategorie[[#This Row],[závod]],"::",kategorie[[#This Row],[m/ž]],"::",kategorie[[#This Row],[věk]])</f>
        <v>2014::hlavní závod::M::50</v>
      </c>
      <c r="C37" s="8">
        <v>2014</v>
      </c>
      <c r="D37" s="9" t="s">
        <v>157</v>
      </c>
      <c r="E37" s="8" t="s">
        <v>19</v>
      </c>
      <c r="F37" s="11">
        <f>kategorie[[#This Row],[rok]]-kategorie[[#This Row],[věk]]</f>
        <v>1964</v>
      </c>
      <c r="G37" s="8">
        <v>50</v>
      </c>
      <c r="H37" s="5" t="s">
        <v>161</v>
      </c>
      <c r="I37" s="10">
        <v>15.4</v>
      </c>
      <c r="J37" s="5" t="s">
        <v>161</v>
      </c>
    </row>
    <row r="38" spans="2:10" ht="11.25" customHeight="1">
      <c r="B38" s="7" t="str">
        <f>CONCATENATE(kategorie[[#This Row],[rok]],"::",kategorie[[#This Row],[závod]],"::",kategorie[[#This Row],[m/ž]],"::",kategorie[[#This Row],[věk]])</f>
        <v>2014::hlavní závod::M::51</v>
      </c>
      <c r="C38" s="8">
        <v>2014</v>
      </c>
      <c r="D38" s="9" t="s">
        <v>157</v>
      </c>
      <c r="E38" s="8" t="s">
        <v>19</v>
      </c>
      <c r="F38" s="11">
        <f>kategorie[[#This Row],[rok]]-kategorie[[#This Row],[věk]]</f>
        <v>1963</v>
      </c>
      <c r="G38" s="8">
        <v>51</v>
      </c>
      <c r="H38" s="5" t="s">
        <v>161</v>
      </c>
      <c r="I38" s="10">
        <v>15.4</v>
      </c>
      <c r="J38" s="5" t="s">
        <v>161</v>
      </c>
    </row>
    <row r="39" spans="2:10" ht="11.25" customHeight="1">
      <c r="B39" s="7" t="str">
        <f>CONCATENATE(kategorie[[#This Row],[rok]],"::",kategorie[[#This Row],[závod]],"::",kategorie[[#This Row],[m/ž]],"::",kategorie[[#This Row],[věk]])</f>
        <v>2014::hlavní závod::M::52</v>
      </c>
      <c r="C39" s="8">
        <v>2014</v>
      </c>
      <c r="D39" s="9" t="s">
        <v>157</v>
      </c>
      <c r="E39" s="8" t="s">
        <v>19</v>
      </c>
      <c r="F39" s="11">
        <f>kategorie[[#This Row],[rok]]-kategorie[[#This Row],[věk]]</f>
        <v>1962</v>
      </c>
      <c r="G39" s="8">
        <v>52</v>
      </c>
      <c r="H39" s="5" t="s">
        <v>161</v>
      </c>
      <c r="I39" s="10">
        <v>15.4</v>
      </c>
      <c r="J39" s="5" t="s">
        <v>161</v>
      </c>
    </row>
    <row r="40" spans="2:10" ht="11.25" customHeight="1">
      <c r="B40" s="7" t="str">
        <f>CONCATENATE(kategorie[[#This Row],[rok]],"::",kategorie[[#This Row],[závod]],"::",kategorie[[#This Row],[m/ž]],"::",kategorie[[#This Row],[věk]])</f>
        <v>2014::hlavní závod::M::53</v>
      </c>
      <c r="C40" s="8">
        <v>2014</v>
      </c>
      <c r="D40" s="9" t="s">
        <v>157</v>
      </c>
      <c r="E40" s="8" t="s">
        <v>19</v>
      </c>
      <c r="F40" s="11">
        <f>kategorie[[#This Row],[rok]]-kategorie[[#This Row],[věk]]</f>
        <v>1961</v>
      </c>
      <c r="G40" s="8">
        <v>53</v>
      </c>
      <c r="H40" s="5" t="s">
        <v>161</v>
      </c>
      <c r="I40" s="10">
        <v>15.4</v>
      </c>
      <c r="J40" s="5" t="s">
        <v>161</v>
      </c>
    </row>
    <row r="41" spans="2:10" ht="11.25" customHeight="1">
      <c r="B41" s="7" t="str">
        <f>CONCATENATE(kategorie[[#This Row],[rok]],"::",kategorie[[#This Row],[závod]],"::",kategorie[[#This Row],[m/ž]],"::",kategorie[[#This Row],[věk]])</f>
        <v>2014::hlavní závod::M::54</v>
      </c>
      <c r="C41" s="8">
        <v>2014</v>
      </c>
      <c r="D41" s="9" t="s">
        <v>157</v>
      </c>
      <c r="E41" s="8" t="s">
        <v>19</v>
      </c>
      <c r="F41" s="11">
        <f>kategorie[[#This Row],[rok]]-kategorie[[#This Row],[věk]]</f>
        <v>1960</v>
      </c>
      <c r="G41" s="8">
        <v>54</v>
      </c>
      <c r="H41" s="5" t="s">
        <v>161</v>
      </c>
      <c r="I41" s="10">
        <v>15.4</v>
      </c>
      <c r="J41" s="5" t="s">
        <v>161</v>
      </c>
    </row>
    <row r="42" spans="2:10" ht="11.25" customHeight="1">
      <c r="B42" s="7" t="str">
        <f>CONCATENATE(kategorie[[#This Row],[rok]],"::",kategorie[[#This Row],[závod]],"::",kategorie[[#This Row],[m/ž]],"::",kategorie[[#This Row],[věk]])</f>
        <v>2014::hlavní závod::M::55</v>
      </c>
      <c r="C42" s="8">
        <v>2014</v>
      </c>
      <c r="D42" s="9" t="s">
        <v>157</v>
      </c>
      <c r="E42" s="8" t="s">
        <v>19</v>
      </c>
      <c r="F42" s="11">
        <f>kategorie[[#This Row],[rok]]-kategorie[[#This Row],[věk]]</f>
        <v>1959</v>
      </c>
      <c r="G42" s="8">
        <v>55</v>
      </c>
      <c r="H42" s="5" t="s">
        <v>161</v>
      </c>
      <c r="I42" s="10">
        <v>15.4</v>
      </c>
      <c r="J42" s="5" t="s">
        <v>161</v>
      </c>
    </row>
    <row r="43" spans="2:10" ht="11.25" customHeight="1">
      <c r="B43" s="7" t="str">
        <f>CONCATENATE(kategorie[[#This Row],[rok]],"::",kategorie[[#This Row],[závod]],"::",kategorie[[#This Row],[m/ž]],"::",kategorie[[#This Row],[věk]])</f>
        <v>2014::hlavní závod::M::56</v>
      </c>
      <c r="C43" s="8">
        <v>2014</v>
      </c>
      <c r="D43" s="9" t="s">
        <v>157</v>
      </c>
      <c r="E43" s="8" t="s">
        <v>19</v>
      </c>
      <c r="F43" s="11">
        <f>kategorie[[#This Row],[rok]]-kategorie[[#This Row],[věk]]</f>
        <v>1958</v>
      </c>
      <c r="G43" s="8">
        <v>56</v>
      </c>
      <c r="H43" s="5" t="s">
        <v>161</v>
      </c>
      <c r="I43" s="10">
        <v>15.4</v>
      </c>
      <c r="J43" s="5" t="s">
        <v>161</v>
      </c>
    </row>
    <row r="44" spans="2:10" ht="11.25" customHeight="1">
      <c r="B44" s="7" t="str">
        <f>CONCATENATE(kategorie[[#This Row],[rok]],"::",kategorie[[#This Row],[závod]],"::",kategorie[[#This Row],[m/ž]],"::",kategorie[[#This Row],[věk]])</f>
        <v>2014::hlavní závod::M::57</v>
      </c>
      <c r="C44" s="8">
        <v>2014</v>
      </c>
      <c r="D44" s="9" t="s">
        <v>157</v>
      </c>
      <c r="E44" s="8" t="s">
        <v>19</v>
      </c>
      <c r="F44" s="11">
        <f>kategorie[[#This Row],[rok]]-kategorie[[#This Row],[věk]]</f>
        <v>1957</v>
      </c>
      <c r="G44" s="8">
        <v>57</v>
      </c>
      <c r="H44" s="5" t="s">
        <v>161</v>
      </c>
      <c r="I44" s="10">
        <v>15.4</v>
      </c>
      <c r="J44" s="5" t="s">
        <v>161</v>
      </c>
    </row>
    <row r="45" spans="2:10" ht="11.25" customHeight="1">
      <c r="B45" s="7" t="str">
        <f>CONCATENATE(kategorie[[#This Row],[rok]],"::",kategorie[[#This Row],[závod]],"::",kategorie[[#This Row],[m/ž]],"::",kategorie[[#This Row],[věk]])</f>
        <v>2014::hlavní závod::M::58</v>
      </c>
      <c r="C45" s="8">
        <v>2014</v>
      </c>
      <c r="D45" s="9" t="s">
        <v>157</v>
      </c>
      <c r="E45" s="8" t="s">
        <v>19</v>
      </c>
      <c r="F45" s="11">
        <f>kategorie[[#This Row],[rok]]-kategorie[[#This Row],[věk]]</f>
        <v>1956</v>
      </c>
      <c r="G45" s="8">
        <v>58</v>
      </c>
      <c r="H45" s="5" t="s">
        <v>161</v>
      </c>
      <c r="I45" s="10">
        <v>15.4</v>
      </c>
      <c r="J45" s="5" t="s">
        <v>161</v>
      </c>
    </row>
    <row r="46" spans="2:10" ht="11.25" customHeight="1">
      <c r="B46" s="7" t="str">
        <f>CONCATENATE(kategorie[[#This Row],[rok]],"::",kategorie[[#This Row],[závod]],"::",kategorie[[#This Row],[m/ž]],"::",kategorie[[#This Row],[věk]])</f>
        <v>2014::hlavní závod::M::59</v>
      </c>
      <c r="C46" s="8">
        <v>2014</v>
      </c>
      <c r="D46" s="9" t="s">
        <v>157</v>
      </c>
      <c r="E46" s="8" t="s">
        <v>19</v>
      </c>
      <c r="F46" s="11">
        <f>kategorie[[#This Row],[rok]]-kategorie[[#This Row],[věk]]</f>
        <v>1955</v>
      </c>
      <c r="G46" s="8">
        <v>59</v>
      </c>
      <c r="H46" s="5" t="s">
        <v>161</v>
      </c>
      <c r="I46" s="10">
        <v>15.4</v>
      </c>
      <c r="J46" s="5" t="s">
        <v>161</v>
      </c>
    </row>
    <row r="47" spans="2:10" ht="11.25" customHeight="1">
      <c r="B47" s="7" t="str">
        <f>CONCATENATE(kategorie[[#This Row],[rok]],"::",kategorie[[#This Row],[závod]],"::",kategorie[[#This Row],[m/ž]],"::",kategorie[[#This Row],[věk]])</f>
        <v>2014::hlavní závod::M::60</v>
      </c>
      <c r="C47" s="8">
        <v>2014</v>
      </c>
      <c r="D47" s="9" t="s">
        <v>157</v>
      </c>
      <c r="E47" s="8" t="s">
        <v>19</v>
      </c>
      <c r="F47" s="11">
        <f>kategorie[[#This Row],[rok]]-kategorie[[#This Row],[věk]]</f>
        <v>1954</v>
      </c>
      <c r="G47" s="8">
        <v>60</v>
      </c>
      <c r="H47" s="5" t="s">
        <v>162</v>
      </c>
      <c r="I47" s="10">
        <v>15.4</v>
      </c>
      <c r="J47" s="5" t="s">
        <v>162</v>
      </c>
    </row>
    <row r="48" spans="2:10" ht="11.25" customHeight="1">
      <c r="B48" s="7" t="str">
        <f>CONCATENATE(kategorie[[#This Row],[rok]],"::",kategorie[[#This Row],[závod]],"::",kategorie[[#This Row],[m/ž]],"::",kategorie[[#This Row],[věk]])</f>
        <v>2014::hlavní závod::M::61</v>
      </c>
      <c r="C48" s="8">
        <v>2014</v>
      </c>
      <c r="D48" s="9" t="s">
        <v>157</v>
      </c>
      <c r="E48" s="8" t="s">
        <v>19</v>
      </c>
      <c r="F48" s="11">
        <f>kategorie[[#This Row],[rok]]-kategorie[[#This Row],[věk]]</f>
        <v>1953</v>
      </c>
      <c r="G48" s="8">
        <v>61</v>
      </c>
      <c r="H48" s="5" t="s">
        <v>162</v>
      </c>
      <c r="I48" s="10">
        <v>15.4</v>
      </c>
      <c r="J48" s="5" t="s">
        <v>162</v>
      </c>
    </row>
    <row r="49" spans="2:10" ht="11.25" customHeight="1">
      <c r="B49" s="7" t="str">
        <f>CONCATENATE(kategorie[[#This Row],[rok]],"::",kategorie[[#This Row],[závod]],"::",kategorie[[#This Row],[m/ž]],"::",kategorie[[#This Row],[věk]])</f>
        <v>2014::hlavní závod::M::62</v>
      </c>
      <c r="C49" s="8">
        <v>2014</v>
      </c>
      <c r="D49" s="9" t="s">
        <v>157</v>
      </c>
      <c r="E49" s="8" t="s">
        <v>19</v>
      </c>
      <c r="F49" s="11">
        <f>kategorie[[#This Row],[rok]]-kategorie[[#This Row],[věk]]</f>
        <v>1952</v>
      </c>
      <c r="G49" s="8">
        <v>62</v>
      </c>
      <c r="H49" s="5" t="s">
        <v>162</v>
      </c>
      <c r="I49" s="10">
        <v>15.4</v>
      </c>
      <c r="J49" s="5" t="s">
        <v>162</v>
      </c>
    </row>
    <row r="50" spans="2:10" ht="11.25" customHeight="1">
      <c r="B50" s="7" t="str">
        <f>CONCATENATE(kategorie[[#This Row],[rok]],"::",kategorie[[#This Row],[závod]],"::",kategorie[[#This Row],[m/ž]],"::",kategorie[[#This Row],[věk]])</f>
        <v>2014::hlavní závod::M::63</v>
      </c>
      <c r="C50" s="8">
        <v>2014</v>
      </c>
      <c r="D50" s="9" t="s">
        <v>157</v>
      </c>
      <c r="E50" s="8" t="s">
        <v>19</v>
      </c>
      <c r="F50" s="11">
        <f>kategorie[[#This Row],[rok]]-kategorie[[#This Row],[věk]]</f>
        <v>1951</v>
      </c>
      <c r="G50" s="8">
        <v>63</v>
      </c>
      <c r="H50" s="5" t="s">
        <v>162</v>
      </c>
      <c r="I50" s="10">
        <v>15.4</v>
      </c>
      <c r="J50" s="5" t="s">
        <v>162</v>
      </c>
    </row>
    <row r="51" spans="2:10" ht="11.25" customHeight="1">
      <c r="B51" s="7" t="str">
        <f>CONCATENATE(kategorie[[#This Row],[rok]],"::",kategorie[[#This Row],[závod]],"::",kategorie[[#This Row],[m/ž]],"::",kategorie[[#This Row],[věk]])</f>
        <v>2014::hlavní závod::M::64</v>
      </c>
      <c r="C51" s="8">
        <v>2014</v>
      </c>
      <c r="D51" s="9" t="s">
        <v>157</v>
      </c>
      <c r="E51" s="8" t="s">
        <v>19</v>
      </c>
      <c r="F51" s="11">
        <f>kategorie[[#This Row],[rok]]-kategorie[[#This Row],[věk]]</f>
        <v>1950</v>
      </c>
      <c r="G51" s="8">
        <v>64</v>
      </c>
      <c r="H51" s="5" t="s">
        <v>162</v>
      </c>
      <c r="I51" s="10">
        <v>15.4</v>
      </c>
      <c r="J51" s="5" t="s">
        <v>162</v>
      </c>
    </row>
    <row r="52" spans="2:10" ht="11.25" customHeight="1">
      <c r="B52" s="7" t="str">
        <f>CONCATENATE(kategorie[[#This Row],[rok]],"::",kategorie[[#This Row],[závod]],"::",kategorie[[#This Row],[m/ž]],"::",kategorie[[#This Row],[věk]])</f>
        <v>2014::hlavní závod::M::65</v>
      </c>
      <c r="C52" s="8">
        <v>2014</v>
      </c>
      <c r="D52" s="9" t="s">
        <v>157</v>
      </c>
      <c r="E52" s="8" t="s">
        <v>19</v>
      </c>
      <c r="F52" s="11">
        <f>kategorie[[#This Row],[rok]]-kategorie[[#This Row],[věk]]</f>
        <v>1949</v>
      </c>
      <c r="G52" s="8">
        <v>65</v>
      </c>
      <c r="H52" s="5" t="s">
        <v>162</v>
      </c>
      <c r="I52" s="10">
        <v>15.4</v>
      </c>
      <c r="J52" s="5" t="s">
        <v>162</v>
      </c>
    </row>
    <row r="53" spans="2:10" ht="11.25" customHeight="1">
      <c r="B53" s="7" t="str">
        <f>CONCATENATE(kategorie[[#This Row],[rok]],"::",kategorie[[#This Row],[závod]],"::",kategorie[[#This Row],[m/ž]],"::",kategorie[[#This Row],[věk]])</f>
        <v>2014::hlavní závod::M::66</v>
      </c>
      <c r="C53" s="8">
        <v>2014</v>
      </c>
      <c r="D53" s="9" t="s">
        <v>157</v>
      </c>
      <c r="E53" s="8" t="s">
        <v>19</v>
      </c>
      <c r="F53" s="11">
        <f>kategorie[[#This Row],[rok]]-kategorie[[#This Row],[věk]]</f>
        <v>1948</v>
      </c>
      <c r="G53" s="8">
        <v>66</v>
      </c>
      <c r="H53" s="5" t="s">
        <v>162</v>
      </c>
      <c r="I53" s="10">
        <v>15.4</v>
      </c>
      <c r="J53" s="5" t="s">
        <v>162</v>
      </c>
    </row>
    <row r="54" spans="2:10" ht="11.25" customHeight="1">
      <c r="B54" s="7" t="str">
        <f>CONCATENATE(kategorie[[#This Row],[rok]],"::",kategorie[[#This Row],[závod]],"::",kategorie[[#This Row],[m/ž]],"::",kategorie[[#This Row],[věk]])</f>
        <v>2014::hlavní závod::M::67</v>
      </c>
      <c r="C54" s="8">
        <v>2014</v>
      </c>
      <c r="D54" s="9" t="s">
        <v>157</v>
      </c>
      <c r="E54" s="8" t="s">
        <v>19</v>
      </c>
      <c r="F54" s="11">
        <f>kategorie[[#This Row],[rok]]-kategorie[[#This Row],[věk]]</f>
        <v>1947</v>
      </c>
      <c r="G54" s="8">
        <v>67</v>
      </c>
      <c r="H54" s="5" t="s">
        <v>162</v>
      </c>
      <c r="I54" s="10">
        <v>15.4</v>
      </c>
      <c r="J54" s="5" t="s">
        <v>162</v>
      </c>
    </row>
    <row r="55" spans="2:10" ht="11.25" customHeight="1">
      <c r="B55" s="7" t="str">
        <f>CONCATENATE(kategorie[[#This Row],[rok]],"::",kategorie[[#This Row],[závod]],"::",kategorie[[#This Row],[m/ž]],"::",kategorie[[#This Row],[věk]])</f>
        <v>2014::hlavní závod::M::68</v>
      </c>
      <c r="C55" s="8">
        <v>2014</v>
      </c>
      <c r="D55" s="9" t="s">
        <v>157</v>
      </c>
      <c r="E55" s="8" t="s">
        <v>19</v>
      </c>
      <c r="F55" s="11">
        <f>kategorie[[#This Row],[rok]]-kategorie[[#This Row],[věk]]</f>
        <v>1946</v>
      </c>
      <c r="G55" s="8">
        <v>68</v>
      </c>
      <c r="H55" s="5" t="s">
        <v>162</v>
      </c>
      <c r="I55" s="10">
        <v>15.4</v>
      </c>
      <c r="J55" s="5" t="s">
        <v>162</v>
      </c>
    </row>
    <row r="56" spans="2:10" ht="11.25" customHeight="1">
      <c r="B56" s="7" t="str">
        <f>CONCATENATE(kategorie[[#This Row],[rok]],"::",kategorie[[#This Row],[závod]],"::",kategorie[[#This Row],[m/ž]],"::",kategorie[[#This Row],[věk]])</f>
        <v>2014::hlavní závod::M::69</v>
      </c>
      <c r="C56" s="8">
        <v>2014</v>
      </c>
      <c r="D56" s="9" t="s">
        <v>157</v>
      </c>
      <c r="E56" s="8" t="s">
        <v>19</v>
      </c>
      <c r="F56" s="11">
        <f>kategorie[[#This Row],[rok]]-kategorie[[#This Row],[věk]]</f>
        <v>1945</v>
      </c>
      <c r="G56" s="8">
        <v>69</v>
      </c>
      <c r="H56" s="5" t="s">
        <v>162</v>
      </c>
      <c r="I56" s="10">
        <v>15.4</v>
      </c>
      <c r="J56" s="5" t="s">
        <v>162</v>
      </c>
    </row>
    <row r="57" spans="2:10" ht="11.25" customHeight="1">
      <c r="B57" s="7" t="str">
        <f>CONCATENATE(kategorie[[#This Row],[rok]],"::",kategorie[[#This Row],[závod]],"::",kategorie[[#This Row],[m/ž]],"::",kategorie[[#This Row],[věk]])</f>
        <v>2014::hlavní závod::M::70</v>
      </c>
      <c r="C57" s="8">
        <v>2014</v>
      </c>
      <c r="D57" s="9" t="s">
        <v>157</v>
      </c>
      <c r="E57" s="8" t="s">
        <v>19</v>
      </c>
      <c r="F57" s="11">
        <f>kategorie[[#This Row],[rok]]-kategorie[[#This Row],[věk]]</f>
        <v>1944</v>
      </c>
      <c r="G57" s="8">
        <v>70</v>
      </c>
      <c r="H57" s="5" t="s">
        <v>163</v>
      </c>
      <c r="I57" s="10">
        <v>15.4</v>
      </c>
      <c r="J57" s="5" t="s">
        <v>163</v>
      </c>
    </row>
    <row r="58" spans="2:10" ht="11.25" customHeight="1">
      <c r="B58" s="7" t="str">
        <f>CONCATENATE(kategorie[[#This Row],[rok]],"::",kategorie[[#This Row],[závod]],"::",kategorie[[#This Row],[m/ž]],"::",kategorie[[#This Row],[věk]])</f>
        <v>2014::hlavní závod::M::71</v>
      </c>
      <c r="C58" s="8">
        <v>2014</v>
      </c>
      <c r="D58" s="9" t="s">
        <v>157</v>
      </c>
      <c r="E58" s="8" t="s">
        <v>19</v>
      </c>
      <c r="F58" s="11">
        <f>kategorie[[#This Row],[rok]]-kategorie[[#This Row],[věk]]</f>
        <v>1943</v>
      </c>
      <c r="G58" s="8">
        <v>71</v>
      </c>
      <c r="H58" s="5" t="s">
        <v>163</v>
      </c>
      <c r="I58" s="10">
        <v>15.4</v>
      </c>
      <c r="J58" s="5" t="s">
        <v>163</v>
      </c>
    </row>
    <row r="59" spans="2:10" ht="11.25" customHeight="1">
      <c r="B59" s="7" t="str">
        <f>CONCATENATE(kategorie[[#This Row],[rok]],"::",kategorie[[#This Row],[závod]],"::",kategorie[[#This Row],[m/ž]],"::",kategorie[[#This Row],[věk]])</f>
        <v>2014::hlavní závod::M::72</v>
      </c>
      <c r="C59" s="8">
        <v>2014</v>
      </c>
      <c r="D59" s="9" t="s">
        <v>157</v>
      </c>
      <c r="E59" s="8" t="s">
        <v>19</v>
      </c>
      <c r="F59" s="11">
        <f>kategorie[[#This Row],[rok]]-kategorie[[#This Row],[věk]]</f>
        <v>1942</v>
      </c>
      <c r="G59" s="8">
        <v>72</v>
      </c>
      <c r="H59" s="5" t="s">
        <v>163</v>
      </c>
      <c r="I59" s="10">
        <v>15.4</v>
      </c>
      <c r="J59" s="5" t="s">
        <v>163</v>
      </c>
    </row>
    <row r="60" spans="2:10" ht="11.25" customHeight="1">
      <c r="B60" s="7" t="str">
        <f>CONCATENATE(kategorie[[#This Row],[rok]],"::",kategorie[[#This Row],[závod]],"::",kategorie[[#This Row],[m/ž]],"::",kategorie[[#This Row],[věk]])</f>
        <v>2014::hlavní závod::M::73</v>
      </c>
      <c r="C60" s="8">
        <v>2014</v>
      </c>
      <c r="D60" s="9" t="s">
        <v>157</v>
      </c>
      <c r="E60" s="8" t="s">
        <v>19</v>
      </c>
      <c r="F60" s="11">
        <f>kategorie[[#This Row],[rok]]-kategorie[[#This Row],[věk]]</f>
        <v>1941</v>
      </c>
      <c r="G60" s="8">
        <v>73</v>
      </c>
      <c r="H60" s="5" t="s">
        <v>163</v>
      </c>
      <c r="I60" s="10">
        <v>15.4</v>
      </c>
      <c r="J60" s="5" t="s">
        <v>163</v>
      </c>
    </row>
    <row r="61" spans="2:10" ht="11.25" customHeight="1">
      <c r="B61" s="7" t="str">
        <f>CONCATENATE(kategorie[[#This Row],[rok]],"::",kategorie[[#This Row],[závod]],"::",kategorie[[#This Row],[m/ž]],"::",kategorie[[#This Row],[věk]])</f>
        <v>2014::hlavní závod::M::74</v>
      </c>
      <c r="C61" s="8">
        <v>2014</v>
      </c>
      <c r="D61" s="9" t="s">
        <v>157</v>
      </c>
      <c r="E61" s="8" t="s">
        <v>19</v>
      </c>
      <c r="F61" s="11">
        <f>kategorie[[#This Row],[rok]]-kategorie[[#This Row],[věk]]</f>
        <v>1940</v>
      </c>
      <c r="G61" s="8">
        <v>74</v>
      </c>
      <c r="H61" s="5" t="s">
        <v>163</v>
      </c>
      <c r="I61" s="10">
        <v>15.4</v>
      </c>
      <c r="J61" s="5" t="s">
        <v>163</v>
      </c>
    </row>
    <row r="62" spans="2:10" ht="11.25" customHeight="1">
      <c r="B62" s="7" t="str">
        <f>CONCATENATE(kategorie[[#This Row],[rok]],"::",kategorie[[#This Row],[závod]],"::",kategorie[[#This Row],[m/ž]],"::",kategorie[[#This Row],[věk]])</f>
        <v>2014::hlavní závod::M::75</v>
      </c>
      <c r="C62" s="8">
        <v>2014</v>
      </c>
      <c r="D62" s="9" t="s">
        <v>157</v>
      </c>
      <c r="E62" s="8" t="s">
        <v>19</v>
      </c>
      <c r="F62" s="11">
        <f>kategorie[[#This Row],[rok]]-kategorie[[#This Row],[věk]]</f>
        <v>1939</v>
      </c>
      <c r="G62" s="8">
        <v>75</v>
      </c>
      <c r="H62" s="5" t="s">
        <v>163</v>
      </c>
      <c r="I62" s="10">
        <v>15.4</v>
      </c>
      <c r="J62" s="5" t="s">
        <v>163</v>
      </c>
    </row>
    <row r="63" spans="2:10" ht="11.25" customHeight="1">
      <c r="B63" s="7" t="str">
        <f>CONCATENATE(kategorie[[#This Row],[rok]],"::",kategorie[[#This Row],[závod]],"::",kategorie[[#This Row],[m/ž]],"::",kategorie[[#This Row],[věk]])</f>
        <v>2014::hlavní závod::M::76</v>
      </c>
      <c r="C63" s="8">
        <v>2014</v>
      </c>
      <c r="D63" s="9" t="s">
        <v>157</v>
      </c>
      <c r="E63" s="8" t="s">
        <v>19</v>
      </c>
      <c r="F63" s="11">
        <f>kategorie[[#This Row],[rok]]-kategorie[[#This Row],[věk]]</f>
        <v>1938</v>
      </c>
      <c r="G63" s="8">
        <v>76</v>
      </c>
      <c r="H63" s="5" t="s">
        <v>163</v>
      </c>
      <c r="I63" s="10">
        <v>15.4</v>
      </c>
      <c r="J63" s="5" t="s">
        <v>163</v>
      </c>
    </row>
    <row r="64" spans="2:10" ht="11.25" customHeight="1">
      <c r="B64" s="7" t="str">
        <f>CONCATENATE(kategorie[[#This Row],[rok]],"::",kategorie[[#This Row],[závod]],"::",kategorie[[#This Row],[m/ž]],"::",kategorie[[#This Row],[věk]])</f>
        <v>2014::hlavní závod::M::77</v>
      </c>
      <c r="C64" s="8">
        <v>2014</v>
      </c>
      <c r="D64" s="9" t="s">
        <v>157</v>
      </c>
      <c r="E64" s="8" t="s">
        <v>19</v>
      </c>
      <c r="F64" s="11">
        <f>kategorie[[#This Row],[rok]]-kategorie[[#This Row],[věk]]</f>
        <v>1937</v>
      </c>
      <c r="G64" s="8">
        <v>77</v>
      </c>
      <c r="H64" s="5" t="s">
        <v>163</v>
      </c>
      <c r="I64" s="10">
        <v>15.4</v>
      </c>
      <c r="J64" s="5" t="s">
        <v>163</v>
      </c>
    </row>
    <row r="65" spans="2:10" ht="11.25" customHeight="1">
      <c r="B65" s="7" t="str">
        <f>CONCATENATE(kategorie[[#This Row],[rok]],"::",kategorie[[#This Row],[závod]],"::",kategorie[[#This Row],[m/ž]],"::",kategorie[[#This Row],[věk]])</f>
        <v>2014::hlavní závod::M::78</v>
      </c>
      <c r="C65" s="8">
        <v>2014</v>
      </c>
      <c r="D65" s="9" t="s">
        <v>157</v>
      </c>
      <c r="E65" s="8" t="s">
        <v>19</v>
      </c>
      <c r="F65" s="11">
        <f>kategorie[[#This Row],[rok]]-kategorie[[#This Row],[věk]]</f>
        <v>1936</v>
      </c>
      <c r="G65" s="8">
        <v>78</v>
      </c>
      <c r="H65" s="5" t="s">
        <v>163</v>
      </c>
      <c r="I65" s="10">
        <v>15.4</v>
      </c>
      <c r="J65" s="5" t="s">
        <v>163</v>
      </c>
    </row>
    <row r="66" spans="2:10" ht="11.25" customHeight="1">
      <c r="B66" s="7" t="str">
        <f>CONCATENATE(kategorie[[#This Row],[rok]],"::",kategorie[[#This Row],[závod]],"::",kategorie[[#This Row],[m/ž]],"::",kategorie[[#This Row],[věk]])</f>
        <v>2014::hlavní závod::M::79</v>
      </c>
      <c r="C66" s="8">
        <v>2014</v>
      </c>
      <c r="D66" s="9" t="s">
        <v>157</v>
      </c>
      <c r="E66" s="8" t="s">
        <v>19</v>
      </c>
      <c r="F66" s="11">
        <f>kategorie[[#This Row],[rok]]-kategorie[[#This Row],[věk]]</f>
        <v>1935</v>
      </c>
      <c r="G66" s="8">
        <v>79</v>
      </c>
      <c r="H66" s="5" t="s">
        <v>163</v>
      </c>
      <c r="I66" s="10">
        <v>15.4</v>
      </c>
      <c r="J66" s="5" t="s">
        <v>163</v>
      </c>
    </row>
    <row r="67" spans="2:10" ht="11.25" customHeight="1">
      <c r="B67" s="7" t="str">
        <f>CONCATENATE(kategorie[[#This Row],[rok]],"::",kategorie[[#This Row],[závod]],"::",kategorie[[#This Row],[m/ž]],"::",kategorie[[#This Row],[věk]])</f>
        <v>2014::hlavní závod::M::80</v>
      </c>
      <c r="C67" s="8">
        <v>2014</v>
      </c>
      <c r="D67" s="9" t="s">
        <v>157</v>
      </c>
      <c r="E67" s="8" t="s">
        <v>19</v>
      </c>
      <c r="F67" s="11">
        <f>kategorie[[#This Row],[rok]]-kategorie[[#This Row],[věk]]</f>
        <v>1934</v>
      </c>
      <c r="G67" s="8">
        <v>80</v>
      </c>
      <c r="H67" s="5" t="s">
        <v>163</v>
      </c>
      <c r="I67" s="10">
        <v>15.4</v>
      </c>
      <c r="J67" s="5" t="s">
        <v>163</v>
      </c>
    </row>
    <row r="68" spans="2:10" ht="11.25" customHeight="1">
      <c r="B68" s="7" t="str">
        <f>CONCATENATE(kategorie[[#This Row],[rok]],"::",kategorie[[#This Row],[závod]],"::",kategorie[[#This Row],[m/ž]],"::",kategorie[[#This Row],[věk]])</f>
        <v>2014::hlavní závod::Z::15</v>
      </c>
      <c r="C68" s="8">
        <v>2014</v>
      </c>
      <c r="D68" s="9" t="s">
        <v>157</v>
      </c>
      <c r="E68" s="8" t="s">
        <v>158</v>
      </c>
      <c r="F68" s="11">
        <f>kategorie[[#This Row],[rok]]-kategorie[[#This Row],[věk]]</f>
        <v>1999</v>
      </c>
      <c r="G68" s="8">
        <v>15</v>
      </c>
      <c r="H68" s="5" t="s">
        <v>159</v>
      </c>
      <c r="I68" s="10">
        <v>15.4</v>
      </c>
      <c r="J68" s="5" t="s">
        <v>164</v>
      </c>
    </row>
    <row r="69" spans="2:10" ht="11.25" customHeight="1">
      <c r="B69" s="7" t="str">
        <f>CONCATENATE(kategorie[[#This Row],[rok]],"::",kategorie[[#This Row],[závod]],"::",kategorie[[#This Row],[m/ž]],"::",kategorie[[#This Row],[věk]])</f>
        <v>2014::hlavní závod::Z::16</v>
      </c>
      <c r="C69" s="8">
        <v>2014</v>
      </c>
      <c r="D69" s="9" t="s">
        <v>157</v>
      </c>
      <c r="E69" s="8" t="s">
        <v>158</v>
      </c>
      <c r="F69" s="11">
        <f>kategorie[[#This Row],[rok]]-kategorie[[#This Row],[věk]]</f>
        <v>1998</v>
      </c>
      <c r="G69" s="8">
        <v>16</v>
      </c>
      <c r="H69" s="5" t="s">
        <v>159</v>
      </c>
      <c r="I69" s="10">
        <v>15.4</v>
      </c>
      <c r="J69" s="5" t="s">
        <v>164</v>
      </c>
    </row>
    <row r="70" spans="2:10" ht="11.25" customHeight="1">
      <c r="B70" s="7" t="str">
        <f>CONCATENATE(kategorie[[#This Row],[rok]],"::",kategorie[[#This Row],[závod]],"::",kategorie[[#This Row],[m/ž]],"::",kategorie[[#This Row],[věk]])</f>
        <v>2014::hlavní závod::Z::17</v>
      </c>
      <c r="C70" s="8">
        <v>2014</v>
      </c>
      <c r="D70" s="9" t="s">
        <v>157</v>
      </c>
      <c r="E70" s="8" t="s">
        <v>158</v>
      </c>
      <c r="F70" s="11">
        <f>kategorie[[#This Row],[rok]]-kategorie[[#This Row],[věk]]</f>
        <v>1997</v>
      </c>
      <c r="G70" s="8">
        <v>17</v>
      </c>
      <c r="H70" s="5" t="s">
        <v>159</v>
      </c>
      <c r="I70" s="10">
        <v>15.4</v>
      </c>
      <c r="J70" s="5" t="s">
        <v>164</v>
      </c>
    </row>
    <row r="71" spans="2:10" ht="11.25" customHeight="1">
      <c r="B71" s="7" t="str">
        <f>CONCATENATE(kategorie[[#This Row],[rok]],"::",kategorie[[#This Row],[závod]],"::",kategorie[[#This Row],[m/ž]],"::",kategorie[[#This Row],[věk]])</f>
        <v>2014::hlavní závod::Z::18</v>
      </c>
      <c r="C71" s="8">
        <v>2014</v>
      </c>
      <c r="D71" s="9" t="s">
        <v>157</v>
      </c>
      <c r="E71" s="8" t="s">
        <v>158</v>
      </c>
      <c r="F71" s="11">
        <f>kategorie[[#This Row],[rok]]-kategorie[[#This Row],[věk]]</f>
        <v>1996</v>
      </c>
      <c r="G71" s="8">
        <v>18</v>
      </c>
      <c r="H71" s="5" t="s">
        <v>159</v>
      </c>
      <c r="I71" s="10">
        <v>15.4</v>
      </c>
      <c r="J71" s="5" t="s">
        <v>159</v>
      </c>
    </row>
    <row r="72" spans="2:10" ht="11.25" customHeight="1">
      <c r="B72" s="7" t="str">
        <f>CONCATENATE(kategorie[[#This Row],[rok]],"::",kategorie[[#This Row],[závod]],"::",kategorie[[#This Row],[m/ž]],"::",kategorie[[#This Row],[věk]])</f>
        <v>2014::hlavní závod::Z::19</v>
      </c>
      <c r="C72" s="8">
        <v>2014</v>
      </c>
      <c r="D72" s="9" t="s">
        <v>157</v>
      </c>
      <c r="E72" s="8" t="s">
        <v>158</v>
      </c>
      <c r="F72" s="11">
        <f>kategorie[[#This Row],[rok]]-kategorie[[#This Row],[věk]]</f>
        <v>1995</v>
      </c>
      <c r="G72" s="8">
        <v>19</v>
      </c>
      <c r="H72" s="5" t="s">
        <v>159</v>
      </c>
      <c r="I72" s="10">
        <v>15.4</v>
      </c>
      <c r="J72" s="5" t="s">
        <v>159</v>
      </c>
    </row>
    <row r="73" spans="2:10" ht="11.25" customHeight="1">
      <c r="B73" s="7" t="str">
        <f>CONCATENATE(kategorie[[#This Row],[rok]],"::",kategorie[[#This Row],[závod]],"::",kategorie[[#This Row],[m/ž]],"::",kategorie[[#This Row],[věk]])</f>
        <v>2014::hlavní závod::Z::20</v>
      </c>
      <c r="C73" s="8">
        <v>2014</v>
      </c>
      <c r="D73" s="9" t="s">
        <v>157</v>
      </c>
      <c r="E73" s="8" t="s">
        <v>158</v>
      </c>
      <c r="F73" s="11">
        <f>kategorie[[#This Row],[rok]]-kategorie[[#This Row],[věk]]</f>
        <v>1994</v>
      </c>
      <c r="G73" s="8">
        <v>20</v>
      </c>
      <c r="H73" s="5" t="s">
        <v>159</v>
      </c>
      <c r="I73" s="10">
        <v>15.4</v>
      </c>
      <c r="J73" s="5" t="s">
        <v>159</v>
      </c>
    </row>
    <row r="74" spans="2:10" ht="11.25" customHeight="1">
      <c r="B74" s="7" t="str">
        <f>CONCATENATE(kategorie[[#This Row],[rok]],"::",kategorie[[#This Row],[závod]],"::",kategorie[[#This Row],[m/ž]],"::",kategorie[[#This Row],[věk]])</f>
        <v>2014::hlavní závod::Z::21</v>
      </c>
      <c r="C74" s="8">
        <v>2014</v>
      </c>
      <c r="D74" s="9" t="s">
        <v>157</v>
      </c>
      <c r="E74" s="8" t="s">
        <v>158</v>
      </c>
      <c r="F74" s="11">
        <f>kategorie[[#This Row],[rok]]-kategorie[[#This Row],[věk]]</f>
        <v>1993</v>
      </c>
      <c r="G74" s="8">
        <v>21</v>
      </c>
      <c r="H74" s="5" t="s">
        <v>159</v>
      </c>
      <c r="I74" s="10">
        <v>15.4</v>
      </c>
      <c r="J74" s="5" t="s">
        <v>159</v>
      </c>
    </row>
    <row r="75" spans="2:10" ht="11.25" customHeight="1">
      <c r="B75" s="7" t="str">
        <f>CONCATENATE(kategorie[[#This Row],[rok]],"::",kategorie[[#This Row],[závod]],"::",kategorie[[#This Row],[m/ž]],"::",kategorie[[#This Row],[věk]])</f>
        <v>2014::hlavní závod::Z::22</v>
      </c>
      <c r="C75" s="8">
        <v>2014</v>
      </c>
      <c r="D75" s="9" t="s">
        <v>157</v>
      </c>
      <c r="E75" s="8" t="s">
        <v>158</v>
      </c>
      <c r="F75" s="11">
        <f>kategorie[[#This Row],[rok]]-kategorie[[#This Row],[věk]]</f>
        <v>1992</v>
      </c>
      <c r="G75" s="8">
        <v>22</v>
      </c>
      <c r="H75" s="5" t="s">
        <v>159</v>
      </c>
      <c r="I75" s="10">
        <v>15.4</v>
      </c>
      <c r="J75" s="5" t="s">
        <v>159</v>
      </c>
    </row>
    <row r="76" spans="2:10" ht="11.25" customHeight="1">
      <c r="B76" s="7" t="str">
        <f>CONCATENATE(kategorie[[#This Row],[rok]],"::",kategorie[[#This Row],[závod]],"::",kategorie[[#This Row],[m/ž]],"::",kategorie[[#This Row],[věk]])</f>
        <v>2014::hlavní závod::Z::23</v>
      </c>
      <c r="C76" s="8">
        <v>2014</v>
      </c>
      <c r="D76" s="9" t="s">
        <v>157</v>
      </c>
      <c r="E76" s="8" t="s">
        <v>158</v>
      </c>
      <c r="F76" s="11">
        <f>kategorie[[#This Row],[rok]]-kategorie[[#This Row],[věk]]</f>
        <v>1991</v>
      </c>
      <c r="G76" s="8">
        <v>23</v>
      </c>
      <c r="H76" s="5" t="s">
        <v>159</v>
      </c>
      <c r="I76" s="10">
        <v>15.4</v>
      </c>
      <c r="J76" s="5" t="s">
        <v>159</v>
      </c>
    </row>
    <row r="77" spans="2:10" ht="11.25" customHeight="1">
      <c r="B77" s="7" t="str">
        <f>CONCATENATE(kategorie[[#This Row],[rok]],"::",kategorie[[#This Row],[závod]],"::",kategorie[[#This Row],[m/ž]],"::",kategorie[[#This Row],[věk]])</f>
        <v>2014::hlavní závod::Z::24</v>
      </c>
      <c r="C77" s="8">
        <v>2014</v>
      </c>
      <c r="D77" s="9" t="s">
        <v>157</v>
      </c>
      <c r="E77" s="8" t="s">
        <v>158</v>
      </c>
      <c r="F77" s="11">
        <f>kategorie[[#This Row],[rok]]-kategorie[[#This Row],[věk]]</f>
        <v>1990</v>
      </c>
      <c r="G77" s="8">
        <v>24</v>
      </c>
      <c r="H77" s="5" t="s">
        <v>159</v>
      </c>
      <c r="I77" s="10">
        <v>15.4</v>
      </c>
      <c r="J77" s="5" t="s">
        <v>159</v>
      </c>
    </row>
    <row r="78" spans="2:10" ht="11.25" customHeight="1">
      <c r="B78" s="7" t="str">
        <f>CONCATENATE(kategorie[[#This Row],[rok]],"::",kategorie[[#This Row],[závod]],"::",kategorie[[#This Row],[m/ž]],"::",kategorie[[#This Row],[věk]])</f>
        <v>2014::hlavní závod::Z::25</v>
      </c>
      <c r="C78" s="8">
        <v>2014</v>
      </c>
      <c r="D78" s="9" t="s">
        <v>157</v>
      </c>
      <c r="E78" s="8" t="s">
        <v>158</v>
      </c>
      <c r="F78" s="11">
        <f>kategorie[[#This Row],[rok]]-kategorie[[#This Row],[věk]]</f>
        <v>1989</v>
      </c>
      <c r="G78" s="8">
        <v>25</v>
      </c>
      <c r="H78" s="5" t="s">
        <v>159</v>
      </c>
      <c r="I78" s="10">
        <v>15.4</v>
      </c>
      <c r="J78" s="5" t="s">
        <v>159</v>
      </c>
    </row>
    <row r="79" spans="2:10" ht="11.25" customHeight="1">
      <c r="B79" s="7" t="str">
        <f>CONCATENATE(kategorie[[#This Row],[rok]],"::",kategorie[[#This Row],[závod]],"::",kategorie[[#This Row],[m/ž]],"::",kategorie[[#This Row],[věk]])</f>
        <v>2014::hlavní závod::Z::26</v>
      </c>
      <c r="C79" s="8">
        <v>2014</v>
      </c>
      <c r="D79" s="9" t="s">
        <v>157</v>
      </c>
      <c r="E79" s="8" t="s">
        <v>158</v>
      </c>
      <c r="F79" s="11">
        <f>kategorie[[#This Row],[rok]]-kategorie[[#This Row],[věk]]</f>
        <v>1988</v>
      </c>
      <c r="G79" s="8">
        <v>26</v>
      </c>
      <c r="H79" s="5" t="s">
        <v>159</v>
      </c>
      <c r="I79" s="10">
        <v>15.4</v>
      </c>
      <c r="J79" s="5" t="s">
        <v>159</v>
      </c>
    </row>
    <row r="80" spans="2:10" ht="11.25" customHeight="1">
      <c r="B80" s="7" t="str">
        <f>CONCATENATE(kategorie[[#This Row],[rok]],"::",kategorie[[#This Row],[závod]],"::",kategorie[[#This Row],[m/ž]],"::",kategorie[[#This Row],[věk]])</f>
        <v>2014::hlavní závod::Z::27</v>
      </c>
      <c r="C80" s="8">
        <v>2014</v>
      </c>
      <c r="D80" s="9" t="s">
        <v>157</v>
      </c>
      <c r="E80" s="8" t="s">
        <v>158</v>
      </c>
      <c r="F80" s="11">
        <f>kategorie[[#This Row],[rok]]-kategorie[[#This Row],[věk]]</f>
        <v>1987</v>
      </c>
      <c r="G80" s="8">
        <v>27</v>
      </c>
      <c r="H80" s="5" t="s">
        <v>159</v>
      </c>
      <c r="I80" s="10">
        <v>15.4</v>
      </c>
      <c r="J80" s="5" t="s">
        <v>159</v>
      </c>
    </row>
    <row r="81" spans="2:10" ht="11.25" customHeight="1">
      <c r="B81" s="7" t="str">
        <f>CONCATENATE(kategorie[[#This Row],[rok]],"::",kategorie[[#This Row],[závod]],"::",kategorie[[#This Row],[m/ž]],"::",kategorie[[#This Row],[věk]])</f>
        <v>2014::hlavní závod::Z::28</v>
      </c>
      <c r="C81" s="8">
        <v>2014</v>
      </c>
      <c r="D81" s="9" t="s">
        <v>157</v>
      </c>
      <c r="E81" s="8" t="s">
        <v>158</v>
      </c>
      <c r="F81" s="11">
        <f>kategorie[[#This Row],[rok]]-kategorie[[#This Row],[věk]]</f>
        <v>1986</v>
      </c>
      <c r="G81" s="8">
        <v>28</v>
      </c>
      <c r="H81" s="5" t="s">
        <v>159</v>
      </c>
      <c r="I81" s="10">
        <v>15.4</v>
      </c>
      <c r="J81" s="5" t="s">
        <v>159</v>
      </c>
    </row>
    <row r="82" spans="2:10" ht="11.25" customHeight="1">
      <c r="B82" s="7" t="str">
        <f>CONCATENATE(kategorie[[#This Row],[rok]],"::",kategorie[[#This Row],[závod]],"::",kategorie[[#This Row],[m/ž]],"::",kategorie[[#This Row],[věk]])</f>
        <v>2014::hlavní závod::Z::29</v>
      </c>
      <c r="C82" s="8">
        <v>2014</v>
      </c>
      <c r="D82" s="9" t="s">
        <v>157</v>
      </c>
      <c r="E82" s="8" t="s">
        <v>158</v>
      </c>
      <c r="F82" s="11">
        <f>kategorie[[#This Row],[rok]]-kategorie[[#This Row],[věk]]</f>
        <v>1985</v>
      </c>
      <c r="G82" s="8">
        <v>29</v>
      </c>
      <c r="H82" s="5" t="s">
        <v>159</v>
      </c>
      <c r="I82" s="10">
        <v>15.4</v>
      </c>
      <c r="J82" s="5" t="s">
        <v>159</v>
      </c>
    </row>
    <row r="83" spans="2:10" ht="11.25" customHeight="1">
      <c r="B83" s="7" t="str">
        <f>CONCATENATE(kategorie[[#This Row],[rok]],"::",kategorie[[#This Row],[závod]],"::",kategorie[[#This Row],[m/ž]],"::",kategorie[[#This Row],[věk]])</f>
        <v>2014::hlavní závod::Z::30</v>
      </c>
      <c r="C83" s="8">
        <v>2014</v>
      </c>
      <c r="D83" s="9" t="s">
        <v>157</v>
      </c>
      <c r="E83" s="8" t="s">
        <v>158</v>
      </c>
      <c r="F83" s="11">
        <f>kategorie[[#This Row],[rok]]-kategorie[[#This Row],[věk]]</f>
        <v>1984</v>
      </c>
      <c r="G83" s="8">
        <v>30</v>
      </c>
      <c r="H83" s="5" t="s">
        <v>159</v>
      </c>
      <c r="I83" s="10">
        <v>15.4</v>
      </c>
      <c r="J83" s="5" t="s">
        <v>159</v>
      </c>
    </row>
    <row r="84" spans="2:10" ht="11.25" customHeight="1">
      <c r="B84" s="7" t="str">
        <f>CONCATENATE(kategorie[[#This Row],[rok]],"::",kategorie[[#This Row],[závod]],"::",kategorie[[#This Row],[m/ž]],"::",kategorie[[#This Row],[věk]])</f>
        <v>2014::hlavní závod::Z::31</v>
      </c>
      <c r="C84" s="8">
        <v>2014</v>
      </c>
      <c r="D84" s="9" t="s">
        <v>157</v>
      </c>
      <c r="E84" s="8" t="s">
        <v>158</v>
      </c>
      <c r="F84" s="11">
        <f>kategorie[[#This Row],[rok]]-kategorie[[#This Row],[věk]]</f>
        <v>1983</v>
      </c>
      <c r="G84" s="8">
        <v>31</v>
      </c>
      <c r="H84" s="5" t="s">
        <v>159</v>
      </c>
      <c r="I84" s="10">
        <v>15.4</v>
      </c>
      <c r="J84" s="5" t="s">
        <v>159</v>
      </c>
    </row>
    <row r="85" spans="2:10" ht="11.25" customHeight="1">
      <c r="B85" s="7" t="str">
        <f>CONCATENATE(kategorie[[#This Row],[rok]],"::",kategorie[[#This Row],[závod]],"::",kategorie[[#This Row],[m/ž]],"::",kategorie[[#This Row],[věk]])</f>
        <v>2014::hlavní závod::Z::32</v>
      </c>
      <c r="C85" s="8">
        <v>2014</v>
      </c>
      <c r="D85" s="9" t="s">
        <v>157</v>
      </c>
      <c r="E85" s="8" t="s">
        <v>158</v>
      </c>
      <c r="F85" s="11">
        <f>kategorie[[#This Row],[rok]]-kategorie[[#This Row],[věk]]</f>
        <v>1982</v>
      </c>
      <c r="G85" s="8">
        <v>32</v>
      </c>
      <c r="H85" s="5" t="s">
        <v>159</v>
      </c>
      <c r="I85" s="10">
        <v>15.4</v>
      </c>
      <c r="J85" s="5" t="s">
        <v>159</v>
      </c>
    </row>
    <row r="86" spans="2:10" ht="11.25" customHeight="1">
      <c r="B86" s="7" t="str">
        <f>CONCATENATE(kategorie[[#This Row],[rok]],"::",kategorie[[#This Row],[závod]],"::",kategorie[[#This Row],[m/ž]],"::",kategorie[[#This Row],[věk]])</f>
        <v>2014::hlavní závod::Z::33</v>
      </c>
      <c r="C86" s="8">
        <v>2014</v>
      </c>
      <c r="D86" s="9" t="s">
        <v>157</v>
      </c>
      <c r="E86" s="8" t="s">
        <v>158</v>
      </c>
      <c r="F86" s="11">
        <f>kategorie[[#This Row],[rok]]-kategorie[[#This Row],[věk]]</f>
        <v>1981</v>
      </c>
      <c r="G86" s="8">
        <v>33</v>
      </c>
      <c r="H86" s="5" t="s">
        <v>159</v>
      </c>
      <c r="I86" s="10">
        <v>15.4</v>
      </c>
      <c r="J86" s="5" t="s">
        <v>159</v>
      </c>
    </row>
    <row r="87" spans="2:10" ht="11.25" customHeight="1">
      <c r="B87" s="7" t="str">
        <f>CONCATENATE(kategorie[[#This Row],[rok]],"::",kategorie[[#This Row],[závod]],"::",kategorie[[#This Row],[m/ž]],"::",kategorie[[#This Row],[věk]])</f>
        <v>2014::hlavní závod::Z::34</v>
      </c>
      <c r="C87" s="8">
        <v>2014</v>
      </c>
      <c r="D87" s="9" t="s">
        <v>157</v>
      </c>
      <c r="E87" s="8" t="s">
        <v>158</v>
      </c>
      <c r="F87" s="11">
        <f>kategorie[[#This Row],[rok]]-kategorie[[#This Row],[věk]]</f>
        <v>1980</v>
      </c>
      <c r="G87" s="8">
        <v>34</v>
      </c>
      <c r="H87" s="5" t="s">
        <v>159</v>
      </c>
      <c r="I87" s="10">
        <v>15.4</v>
      </c>
      <c r="J87" s="5" t="s">
        <v>159</v>
      </c>
    </row>
    <row r="88" spans="2:10" ht="11.25" customHeight="1">
      <c r="B88" s="7" t="str">
        <f>CONCATENATE(kategorie[[#This Row],[rok]],"::",kategorie[[#This Row],[závod]],"::",kategorie[[#This Row],[m/ž]],"::",kategorie[[#This Row],[věk]])</f>
        <v>2014::hlavní závod::Z::35</v>
      </c>
      <c r="C88" s="8">
        <v>2014</v>
      </c>
      <c r="D88" s="9" t="s">
        <v>157</v>
      </c>
      <c r="E88" s="8" t="s">
        <v>158</v>
      </c>
      <c r="F88" s="11">
        <f>kategorie[[#This Row],[rok]]-kategorie[[#This Row],[věk]]</f>
        <v>1979</v>
      </c>
      <c r="G88" s="8">
        <v>35</v>
      </c>
      <c r="H88" s="5" t="s">
        <v>159</v>
      </c>
      <c r="I88" s="10">
        <v>15.4</v>
      </c>
      <c r="J88" s="5" t="s">
        <v>160</v>
      </c>
    </row>
    <row r="89" spans="2:10" ht="11.25" customHeight="1">
      <c r="B89" s="7" t="str">
        <f>CONCATENATE(kategorie[[#This Row],[rok]],"::",kategorie[[#This Row],[závod]],"::",kategorie[[#This Row],[m/ž]],"::",kategorie[[#This Row],[věk]])</f>
        <v>2014::hlavní závod::Z::36</v>
      </c>
      <c r="C89" s="8">
        <v>2014</v>
      </c>
      <c r="D89" s="9" t="s">
        <v>157</v>
      </c>
      <c r="E89" s="8" t="s">
        <v>158</v>
      </c>
      <c r="F89" s="11">
        <f>kategorie[[#This Row],[rok]]-kategorie[[#This Row],[věk]]</f>
        <v>1978</v>
      </c>
      <c r="G89" s="8">
        <v>36</v>
      </c>
      <c r="H89" s="5" t="s">
        <v>159</v>
      </c>
      <c r="I89" s="10">
        <v>15.4</v>
      </c>
      <c r="J89" s="5" t="s">
        <v>160</v>
      </c>
    </row>
    <row r="90" spans="2:10" ht="11.25" customHeight="1">
      <c r="B90" s="7" t="str">
        <f>CONCATENATE(kategorie[[#This Row],[rok]],"::",kategorie[[#This Row],[závod]],"::",kategorie[[#This Row],[m/ž]],"::",kategorie[[#This Row],[věk]])</f>
        <v>2014::hlavní závod::Z::37</v>
      </c>
      <c r="C90" s="8">
        <v>2014</v>
      </c>
      <c r="D90" s="9" t="s">
        <v>157</v>
      </c>
      <c r="E90" s="8" t="s">
        <v>158</v>
      </c>
      <c r="F90" s="11">
        <f>kategorie[[#This Row],[rok]]-kategorie[[#This Row],[věk]]</f>
        <v>1977</v>
      </c>
      <c r="G90" s="8">
        <v>37</v>
      </c>
      <c r="H90" s="5" t="s">
        <v>159</v>
      </c>
      <c r="I90" s="10">
        <v>15.4</v>
      </c>
      <c r="J90" s="5" t="s">
        <v>160</v>
      </c>
    </row>
    <row r="91" spans="2:10" ht="11.25" customHeight="1">
      <c r="B91" s="7" t="str">
        <f>CONCATENATE(kategorie[[#This Row],[rok]],"::",kategorie[[#This Row],[závod]],"::",kategorie[[#This Row],[m/ž]],"::",kategorie[[#This Row],[věk]])</f>
        <v>2014::hlavní závod::Z::38</v>
      </c>
      <c r="C91" s="8">
        <v>2014</v>
      </c>
      <c r="D91" s="9" t="s">
        <v>157</v>
      </c>
      <c r="E91" s="8" t="s">
        <v>158</v>
      </c>
      <c r="F91" s="11">
        <f>kategorie[[#This Row],[rok]]-kategorie[[#This Row],[věk]]</f>
        <v>1976</v>
      </c>
      <c r="G91" s="8">
        <v>38</v>
      </c>
      <c r="H91" s="5" t="s">
        <v>159</v>
      </c>
      <c r="I91" s="10">
        <v>15.4</v>
      </c>
      <c r="J91" s="5" t="s">
        <v>160</v>
      </c>
    </row>
    <row r="92" spans="2:10" ht="11.25" customHeight="1">
      <c r="B92" s="7" t="str">
        <f>CONCATENATE(kategorie[[#This Row],[rok]],"::",kategorie[[#This Row],[závod]],"::",kategorie[[#This Row],[m/ž]],"::",kategorie[[#This Row],[věk]])</f>
        <v>2014::hlavní závod::Z::39</v>
      </c>
      <c r="C92" s="8">
        <v>2014</v>
      </c>
      <c r="D92" s="9" t="s">
        <v>157</v>
      </c>
      <c r="E92" s="8" t="s">
        <v>158</v>
      </c>
      <c r="F92" s="11">
        <f>kategorie[[#This Row],[rok]]-kategorie[[#This Row],[věk]]</f>
        <v>1975</v>
      </c>
      <c r="G92" s="8">
        <v>39</v>
      </c>
      <c r="H92" s="5" t="s">
        <v>159</v>
      </c>
      <c r="I92" s="10">
        <v>15.4</v>
      </c>
      <c r="J92" s="5" t="s">
        <v>160</v>
      </c>
    </row>
    <row r="93" spans="2:10" ht="11.25" customHeight="1">
      <c r="B93" s="7" t="str">
        <f>CONCATENATE(kategorie[[#This Row],[rok]],"::",kategorie[[#This Row],[závod]],"::",kategorie[[#This Row],[m/ž]],"::",kategorie[[#This Row],[věk]])</f>
        <v>2014::hlavní závod::Z::40</v>
      </c>
      <c r="C93" s="8">
        <v>2014</v>
      </c>
      <c r="D93" s="9" t="s">
        <v>157</v>
      </c>
      <c r="E93" s="8" t="s">
        <v>158</v>
      </c>
      <c r="F93" s="11">
        <f>kategorie[[#This Row],[rok]]-kategorie[[#This Row],[věk]]</f>
        <v>1974</v>
      </c>
      <c r="G93" s="8">
        <v>40</v>
      </c>
      <c r="H93" s="5" t="s">
        <v>159</v>
      </c>
      <c r="I93" s="10">
        <v>15.4</v>
      </c>
      <c r="J93" s="5" t="s">
        <v>160</v>
      </c>
    </row>
    <row r="94" spans="2:10" ht="11.25" customHeight="1">
      <c r="B94" s="7" t="str">
        <f>CONCATENATE(kategorie[[#This Row],[rok]],"::",kategorie[[#This Row],[závod]],"::",kategorie[[#This Row],[m/ž]],"::",kategorie[[#This Row],[věk]])</f>
        <v>2014::hlavní závod::Z::41</v>
      </c>
      <c r="C94" s="8">
        <v>2014</v>
      </c>
      <c r="D94" s="9" t="s">
        <v>157</v>
      </c>
      <c r="E94" s="8" t="s">
        <v>158</v>
      </c>
      <c r="F94" s="11">
        <f>kategorie[[#This Row],[rok]]-kategorie[[#This Row],[věk]]</f>
        <v>1973</v>
      </c>
      <c r="G94" s="8">
        <v>41</v>
      </c>
      <c r="H94" s="5" t="s">
        <v>159</v>
      </c>
      <c r="I94" s="10">
        <v>15.4</v>
      </c>
      <c r="J94" s="5" t="s">
        <v>160</v>
      </c>
    </row>
    <row r="95" spans="2:10" ht="11.25" customHeight="1">
      <c r="B95" s="7" t="str">
        <f>CONCATENATE(kategorie[[#This Row],[rok]],"::",kategorie[[#This Row],[závod]],"::",kategorie[[#This Row],[m/ž]],"::",kategorie[[#This Row],[věk]])</f>
        <v>2014::hlavní závod::Z::42</v>
      </c>
      <c r="C95" s="8">
        <v>2014</v>
      </c>
      <c r="D95" s="9" t="s">
        <v>157</v>
      </c>
      <c r="E95" s="8" t="s">
        <v>158</v>
      </c>
      <c r="F95" s="11">
        <f>kategorie[[#This Row],[rok]]-kategorie[[#This Row],[věk]]</f>
        <v>1972</v>
      </c>
      <c r="G95" s="8">
        <v>42</v>
      </c>
      <c r="H95" s="5" t="s">
        <v>159</v>
      </c>
      <c r="I95" s="10">
        <v>15.4</v>
      </c>
      <c r="J95" s="5" t="s">
        <v>160</v>
      </c>
    </row>
    <row r="96" spans="2:10" ht="11.25" customHeight="1">
      <c r="B96" s="7" t="str">
        <f>CONCATENATE(kategorie[[#This Row],[rok]],"::",kategorie[[#This Row],[závod]],"::",kategorie[[#This Row],[m/ž]],"::",kategorie[[#This Row],[věk]])</f>
        <v>2014::hlavní závod::Z::43</v>
      </c>
      <c r="C96" s="8">
        <v>2014</v>
      </c>
      <c r="D96" s="9" t="s">
        <v>157</v>
      </c>
      <c r="E96" s="8" t="s">
        <v>158</v>
      </c>
      <c r="F96" s="11">
        <f>kategorie[[#This Row],[rok]]-kategorie[[#This Row],[věk]]</f>
        <v>1971</v>
      </c>
      <c r="G96" s="8">
        <v>43</v>
      </c>
      <c r="H96" s="5" t="s">
        <v>159</v>
      </c>
      <c r="I96" s="10">
        <v>15.4</v>
      </c>
      <c r="J96" s="5" t="s">
        <v>160</v>
      </c>
    </row>
    <row r="97" spans="2:10" ht="11.25" customHeight="1">
      <c r="B97" s="7" t="str">
        <f>CONCATENATE(kategorie[[#This Row],[rok]],"::",kategorie[[#This Row],[závod]],"::",kategorie[[#This Row],[m/ž]],"::",kategorie[[#This Row],[věk]])</f>
        <v>2014::hlavní závod::Z::44</v>
      </c>
      <c r="C97" s="8">
        <v>2014</v>
      </c>
      <c r="D97" s="9" t="s">
        <v>157</v>
      </c>
      <c r="E97" s="8" t="s">
        <v>158</v>
      </c>
      <c r="F97" s="11">
        <f>kategorie[[#This Row],[rok]]-kategorie[[#This Row],[věk]]</f>
        <v>1970</v>
      </c>
      <c r="G97" s="8">
        <v>44</v>
      </c>
      <c r="H97" s="5" t="s">
        <v>159</v>
      </c>
      <c r="I97" s="10">
        <v>15.4</v>
      </c>
      <c r="J97" s="5" t="s">
        <v>160</v>
      </c>
    </row>
    <row r="98" spans="2:10" ht="11.25" customHeight="1">
      <c r="B98" s="7" t="str">
        <f>CONCATENATE(kategorie[[#This Row],[rok]],"::",kategorie[[#This Row],[závod]],"::",kategorie[[#This Row],[m/ž]],"::",kategorie[[#This Row],[věk]])</f>
        <v>2014::hlavní závod::Z::45</v>
      </c>
      <c r="C98" s="8">
        <v>2014</v>
      </c>
      <c r="D98" s="9" t="s">
        <v>157</v>
      </c>
      <c r="E98" s="8" t="s">
        <v>158</v>
      </c>
      <c r="F98" s="11">
        <f>kategorie[[#This Row],[rok]]-kategorie[[#This Row],[věk]]</f>
        <v>1969</v>
      </c>
      <c r="G98" s="8">
        <v>45</v>
      </c>
      <c r="H98" s="5" t="s">
        <v>159</v>
      </c>
      <c r="I98" s="10">
        <v>15.4</v>
      </c>
      <c r="J98" s="5" t="s">
        <v>160</v>
      </c>
    </row>
    <row r="99" spans="2:10" ht="11.25" customHeight="1">
      <c r="B99" s="7" t="str">
        <f>CONCATENATE(kategorie[[#This Row],[rok]],"::",kategorie[[#This Row],[závod]],"::",kategorie[[#This Row],[m/ž]],"::",kategorie[[#This Row],[věk]])</f>
        <v>2014::hlavní závod::Z::46</v>
      </c>
      <c r="C99" s="8">
        <v>2014</v>
      </c>
      <c r="D99" s="9" t="s">
        <v>157</v>
      </c>
      <c r="E99" s="8" t="s">
        <v>158</v>
      </c>
      <c r="F99" s="11">
        <f>kategorie[[#This Row],[rok]]-kategorie[[#This Row],[věk]]</f>
        <v>1968</v>
      </c>
      <c r="G99" s="8">
        <v>46</v>
      </c>
      <c r="H99" s="5" t="s">
        <v>159</v>
      </c>
      <c r="I99" s="10">
        <v>15.4</v>
      </c>
      <c r="J99" s="5" t="s">
        <v>160</v>
      </c>
    </row>
    <row r="100" spans="2:10" ht="11.25" customHeight="1">
      <c r="B100" s="7" t="str">
        <f>CONCATENATE(kategorie[[#This Row],[rok]],"::",kategorie[[#This Row],[závod]],"::",kategorie[[#This Row],[m/ž]],"::",kategorie[[#This Row],[věk]])</f>
        <v>2014::hlavní závod::Z::47</v>
      </c>
      <c r="C100" s="8">
        <v>2014</v>
      </c>
      <c r="D100" s="9" t="s">
        <v>157</v>
      </c>
      <c r="E100" s="8" t="s">
        <v>158</v>
      </c>
      <c r="F100" s="11">
        <f>kategorie[[#This Row],[rok]]-kategorie[[#This Row],[věk]]</f>
        <v>1967</v>
      </c>
      <c r="G100" s="8">
        <v>47</v>
      </c>
      <c r="H100" s="5" t="s">
        <v>159</v>
      </c>
      <c r="I100" s="10">
        <v>15.4</v>
      </c>
      <c r="J100" s="5" t="s">
        <v>160</v>
      </c>
    </row>
    <row r="101" spans="2:10" ht="11.25" customHeight="1">
      <c r="B101" s="7" t="str">
        <f>CONCATENATE(kategorie[[#This Row],[rok]],"::",kategorie[[#This Row],[závod]],"::",kategorie[[#This Row],[m/ž]],"::",kategorie[[#This Row],[věk]])</f>
        <v>2014::hlavní závod::Z::48</v>
      </c>
      <c r="C101" s="8">
        <v>2014</v>
      </c>
      <c r="D101" s="9" t="s">
        <v>157</v>
      </c>
      <c r="E101" s="8" t="s">
        <v>158</v>
      </c>
      <c r="F101" s="11">
        <f>kategorie[[#This Row],[rok]]-kategorie[[#This Row],[věk]]</f>
        <v>1966</v>
      </c>
      <c r="G101" s="8">
        <v>48</v>
      </c>
      <c r="H101" s="5" t="s">
        <v>159</v>
      </c>
      <c r="I101" s="10">
        <v>15.4</v>
      </c>
      <c r="J101" s="5" t="s">
        <v>160</v>
      </c>
    </row>
    <row r="102" spans="2:10" ht="11.25" customHeight="1">
      <c r="B102" s="7" t="str">
        <f>CONCATENATE(kategorie[[#This Row],[rok]],"::",kategorie[[#This Row],[závod]],"::",kategorie[[#This Row],[m/ž]],"::",kategorie[[#This Row],[věk]])</f>
        <v>2014::hlavní závod::Z::49</v>
      </c>
      <c r="C102" s="8">
        <v>2014</v>
      </c>
      <c r="D102" s="9" t="s">
        <v>157</v>
      </c>
      <c r="E102" s="8" t="s">
        <v>158</v>
      </c>
      <c r="F102" s="11">
        <f>kategorie[[#This Row],[rok]]-kategorie[[#This Row],[věk]]</f>
        <v>1965</v>
      </c>
      <c r="G102" s="8">
        <v>49</v>
      </c>
      <c r="H102" s="5" t="s">
        <v>159</v>
      </c>
      <c r="I102" s="10">
        <v>15.4</v>
      </c>
      <c r="J102" s="5" t="s">
        <v>160</v>
      </c>
    </row>
    <row r="103" spans="2:10" ht="11.25" customHeight="1">
      <c r="B103" s="7" t="str">
        <f>CONCATENATE(kategorie[[#This Row],[rok]],"::",kategorie[[#This Row],[závod]],"::",kategorie[[#This Row],[m/ž]],"::",kategorie[[#This Row],[věk]])</f>
        <v>2014::hlavní závod::Z::50</v>
      </c>
      <c r="C103" s="8">
        <v>2014</v>
      </c>
      <c r="D103" s="9" t="s">
        <v>157</v>
      </c>
      <c r="E103" s="8" t="s">
        <v>158</v>
      </c>
      <c r="F103" s="11">
        <f>kategorie[[#This Row],[rok]]-kategorie[[#This Row],[věk]]</f>
        <v>1964</v>
      </c>
      <c r="G103" s="8">
        <v>50</v>
      </c>
      <c r="H103" s="5" t="s">
        <v>159</v>
      </c>
      <c r="I103" s="10">
        <v>15.4</v>
      </c>
      <c r="J103" s="5" t="s">
        <v>160</v>
      </c>
    </row>
    <row r="104" spans="2:10" ht="11.25" customHeight="1">
      <c r="B104" s="7" t="str">
        <f>CONCATENATE(kategorie[[#This Row],[rok]],"::",kategorie[[#This Row],[závod]],"::",kategorie[[#This Row],[m/ž]],"::",kategorie[[#This Row],[věk]])</f>
        <v>2014::hlavní závod::Z::51</v>
      </c>
      <c r="C104" s="8">
        <v>2014</v>
      </c>
      <c r="D104" s="9" t="s">
        <v>157</v>
      </c>
      <c r="E104" s="8" t="s">
        <v>158</v>
      </c>
      <c r="F104" s="11">
        <f>kategorie[[#This Row],[rok]]-kategorie[[#This Row],[věk]]</f>
        <v>1963</v>
      </c>
      <c r="G104" s="8">
        <v>51</v>
      </c>
      <c r="H104" s="5" t="s">
        <v>159</v>
      </c>
      <c r="I104" s="10">
        <v>15.4</v>
      </c>
      <c r="J104" s="5" t="s">
        <v>160</v>
      </c>
    </row>
    <row r="105" spans="2:10" ht="11.25" customHeight="1">
      <c r="B105" s="7" t="str">
        <f>CONCATENATE(kategorie[[#This Row],[rok]],"::",kategorie[[#This Row],[závod]],"::",kategorie[[#This Row],[m/ž]],"::",kategorie[[#This Row],[věk]])</f>
        <v>2014::hlavní závod::Z::52</v>
      </c>
      <c r="C105" s="8">
        <v>2014</v>
      </c>
      <c r="D105" s="9" t="s">
        <v>157</v>
      </c>
      <c r="E105" s="8" t="s">
        <v>158</v>
      </c>
      <c r="F105" s="11">
        <f>kategorie[[#This Row],[rok]]-kategorie[[#This Row],[věk]]</f>
        <v>1962</v>
      </c>
      <c r="G105" s="8">
        <v>52</v>
      </c>
      <c r="H105" s="5" t="s">
        <v>159</v>
      </c>
      <c r="I105" s="10">
        <v>15.4</v>
      </c>
      <c r="J105" s="5" t="s">
        <v>160</v>
      </c>
    </row>
    <row r="106" spans="2:10" ht="11.25" customHeight="1">
      <c r="B106" s="7" t="str">
        <f>CONCATENATE(kategorie[[#This Row],[rok]],"::",kategorie[[#This Row],[závod]],"::",kategorie[[#This Row],[m/ž]],"::",kategorie[[#This Row],[věk]])</f>
        <v>2014::hlavní závod::Z::53</v>
      </c>
      <c r="C106" s="8">
        <v>2014</v>
      </c>
      <c r="D106" s="9" t="s">
        <v>157</v>
      </c>
      <c r="E106" s="8" t="s">
        <v>158</v>
      </c>
      <c r="F106" s="11">
        <f>kategorie[[#This Row],[rok]]-kategorie[[#This Row],[věk]]</f>
        <v>1961</v>
      </c>
      <c r="G106" s="8">
        <v>53</v>
      </c>
      <c r="H106" s="5" t="s">
        <v>159</v>
      </c>
      <c r="I106" s="10">
        <v>15.4</v>
      </c>
      <c r="J106" s="5" t="s">
        <v>160</v>
      </c>
    </row>
    <row r="107" spans="2:10" ht="11.25" customHeight="1">
      <c r="B107" s="7" t="str">
        <f>CONCATENATE(kategorie[[#This Row],[rok]],"::",kategorie[[#This Row],[závod]],"::",kategorie[[#This Row],[m/ž]],"::",kategorie[[#This Row],[věk]])</f>
        <v>2014::hlavní závod::Z::54</v>
      </c>
      <c r="C107" s="8">
        <v>2014</v>
      </c>
      <c r="D107" s="9" t="s">
        <v>157</v>
      </c>
      <c r="E107" s="8" t="s">
        <v>158</v>
      </c>
      <c r="F107" s="11">
        <f>kategorie[[#This Row],[rok]]-kategorie[[#This Row],[věk]]</f>
        <v>1960</v>
      </c>
      <c r="G107" s="8">
        <v>54</v>
      </c>
      <c r="H107" s="5" t="s">
        <v>159</v>
      </c>
      <c r="I107" s="10">
        <v>15.4</v>
      </c>
      <c r="J107" s="5" t="s">
        <v>160</v>
      </c>
    </row>
    <row r="108" spans="2:10" ht="11.25" customHeight="1">
      <c r="B108" s="7" t="str">
        <f>CONCATENATE(kategorie[[#This Row],[rok]],"::",kategorie[[#This Row],[závod]],"::",kategorie[[#This Row],[m/ž]],"::",kategorie[[#This Row],[věk]])</f>
        <v>2014::hlavní závod::Z::55</v>
      </c>
      <c r="C108" s="8">
        <v>2014</v>
      </c>
      <c r="D108" s="9" t="s">
        <v>157</v>
      </c>
      <c r="E108" s="8" t="s">
        <v>158</v>
      </c>
      <c r="F108" s="11">
        <f>kategorie[[#This Row],[rok]]-kategorie[[#This Row],[věk]]</f>
        <v>1959</v>
      </c>
      <c r="G108" s="8">
        <v>55</v>
      </c>
      <c r="H108" s="5" t="s">
        <v>159</v>
      </c>
      <c r="I108" s="10">
        <v>15.4</v>
      </c>
      <c r="J108" s="5" t="s">
        <v>160</v>
      </c>
    </row>
    <row r="109" spans="2:10" ht="11.25" customHeight="1">
      <c r="B109" s="7" t="str">
        <f>CONCATENATE(kategorie[[#This Row],[rok]],"::",kategorie[[#This Row],[závod]],"::",kategorie[[#This Row],[m/ž]],"::",kategorie[[#This Row],[věk]])</f>
        <v>2014::hlavní závod::Z::56</v>
      </c>
      <c r="C109" s="8">
        <v>2014</v>
      </c>
      <c r="D109" s="9" t="s">
        <v>157</v>
      </c>
      <c r="E109" s="8" t="s">
        <v>158</v>
      </c>
      <c r="F109" s="11">
        <f>kategorie[[#This Row],[rok]]-kategorie[[#This Row],[věk]]</f>
        <v>1958</v>
      </c>
      <c r="G109" s="8">
        <v>56</v>
      </c>
      <c r="H109" s="5" t="s">
        <v>159</v>
      </c>
      <c r="I109" s="10">
        <v>15.4</v>
      </c>
      <c r="J109" s="5" t="s">
        <v>160</v>
      </c>
    </row>
    <row r="110" spans="2:10" ht="11.25" customHeight="1">
      <c r="B110" s="7" t="str">
        <f>CONCATENATE(kategorie[[#This Row],[rok]],"::",kategorie[[#This Row],[závod]],"::",kategorie[[#This Row],[m/ž]],"::",kategorie[[#This Row],[věk]])</f>
        <v>2014::hlavní závod::Z::57</v>
      </c>
      <c r="C110" s="8">
        <v>2014</v>
      </c>
      <c r="D110" s="9" t="s">
        <v>157</v>
      </c>
      <c r="E110" s="8" t="s">
        <v>158</v>
      </c>
      <c r="F110" s="11">
        <f>kategorie[[#This Row],[rok]]-kategorie[[#This Row],[věk]]</f>
        <v>1957</v>
      </c>
      <c r="G110" s="8">
        <v>57</v>
      </c>
      <c r="H110" s="5" t="s">
        <v>159</v>
      </c>
      <c r="I110" s="10">
        <v>15.4</v>
      </c>
      <c r="J110" s="5" t="s">
        <v>160</v>
      </c>
    </row>
    <row r="111" spans="2:10" ht="11.25" customHeight="1">
      <c r="B111" s="7" t="str">
        <f>CONCATENATE(kategorie[[#This Row],[rok]],"::",kategorie[[#This Row],[závod]],"::",kategorie[[#This Row],[m/ž]],"::",kategorie[[#This Row],[věk]])</f>
        <v>2014::hlavní závod::Z::58</v>
      </c>
      <c r="C111" s="8">
        <v>2014</v>
      </c>
      <c r="D111" s="9" t="s">
        <v>157</v>
      </c>
      <c r="E111" s="8" t="s">
        <v>158</v>
      </c>
      <c r="F111" s="11">
        <f>kategorie[[#This Row],[rok]]-kategorie[[#This Row],[věk]]</f>
        <v>1956</v>
      </c>
      <c r="G111" s="8">
        <v>58</v>
      </c>
      <c r="H111" s="5" t="s">
        <v>159</v>
      </c>
      <c r="I111" s="10">
        <v>15.4</v>
      </c>
      <c r="J111" s="5" t="s">
        <v>160</v>
      </c>
    </row>
    <row r="112" spans="2:10" ht="11.25" customHeight="1">
      <c r="B112" s="7" t="str">
        <f>CONCATENATE(kategorie[[#This Row],[rok]],"::",kategorie[[#This Row],[závod]],"::",kategorie[[#This Row],[m/ž]],"::",kategorie[[#This Row],[věk]])</f>
        <v>2014::hlavní závod::Z::59</v>
      </c>
      <c r="C112" s="8">
        <v>2014</v>
      </c>
      <c r="D112" s="9" t="s">
        <v>157</v>
      </c>
      <c r="E112" s="8" t="s">
        <v>158</v>
      </c>
      <c r="F112" s="11">
        <f>kategorie[[#This Row],[rok]]-kategorie[[#This Row],[věk]]</f>
        <v>1955</v>
      </c>
      <c r="G112" s="8">
        <v>59</v>
      </c>
      <c r="H112" s="5" t="s">
        <v>159</v>
      </c>
      <c r="I112" s="10">
        <v>15.4</v>
      </c>
      <c r="J112" s="5" t="s">
        <v>160</v>
      </c>
    </row>
    <row r="113" spans="2:10" ht="11.25" customHeight="1">
      <c r="B113" s="7" t="str">
        <f>CONCATENATE(kategorie[[#This Row],[rok]],"::",kategorie[[#This Row],[závod]],"::",kategorie[[#This Row],[m/ž]],"::",kategorie[[#This Row],[věk]])</f>
        <v>2014::hlavní závod::Z::60</v>
      </c>
      <c r="C113" s="8">
        <v>2014</v>
      </c>
      <c r="D113" s="9" t="s">
        <v>157</v>
      </c>
      <c r="E113" s="8" t="s">
        <v>158</v>
      </c>
      <c r="F113" s="11">
        <f>kategorie[[#This Row],[rok]]-kategorie[[#This Row],[věk]]</f>
        <v>1954</v>
      </c>
      <c r="G113" s="8">
        <v>60</v>
      </c>
      <c r="H113" s="5" t="s">
        <v>159</v>
      </c>
      <c r="I113" s="10">
        <v>15.4</v>
      </c>
      <c r="J113" s="5" t="s">
        <v>160</v>
      </c>
    </row>
    <row r="114" spans="2:10" ht="11.25" customHeight="1"/>
    <row r="115" spans="2:10" ht="11.25" customHeight="1"/>
    <row r="116" spans="2:10" ht="11.25" customHeight="1"/>
    <row r="117" spans="2:10" ht="11.25" customHeight="1"/>
    <row r="118" spans="2:10" ht="11.25" customHeight="1"/>
    <row r="119" spans="2:10" ht="11.25" customHeight="1"/>
    <row r="120" spans="2:10" ht="11.25" customHeight="1"/>
    <row r="121" spans="2:10" ht="11.25" customHeight="1"/>
    <row r="122" spans="2:10" ht="11.25" customHeight="1"/>
    <row r="123" spans="2:10" ht="11.25" customHeight="1"/>
    <row r="124" spans="2:10" ht="11.25" customHeight="1"/>
    <row r="125" spans="2:10" ht="11.25" customHeight="1"/>
    <row r="126" spans="2:10" ht="11.25" customHeight="1"/>
    <row r="127" spans="2:10" ht="11.25" customHeight="1"/>
    <row r="128" spans="2:10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  <row r="1001" ht="11.25" customHeight="1"/>
    <row r="1002" ht="11.25" customHeight="1"/>
    <row r="1003" ht="11.25" customHeight="1"/>
    <row r="1004" ht="11.25" customHeight="1"/>
    <row r="1005" ht="11.25" customHeight="1"/>
    <row r="1006" ht="11.25" customHeight="1"/>
    <row r="1007" ht="11.25" customHeight="1"/>
    <row r="1008" ht="11.25" customHeight="1"/>
    <row r="1009" ht="11.25" customHeight="1"/>
    <row r="1010" ht="11.25" customHeight="1"/>
    <row r="1011" ht="11.25" customHeight="1"/>
    <row r="1012" ht="11.25" customHeight="1"/>
    <row r="1013" ht="11.25" customHeight="1"/>
    <row r="1014" ht="11.25" customHeight="1"/>
    <row r="1015" ht="11.25" customHeight="1"/>
    <row r="1016" ht="11.25" customHeight="1"/>
    <row r="1017" ht="11.25" customHeight="1"/>
    <row r="1018" ht="11.25" customHeight="1"/>
    <row r="1019" ht="11.25" customHeight="1"/>
    <row r="1020" ht="11.25" customHeight="1"/>
    <row r="1021" ht="11.25" customHeight="1"/>
    <row r="1022" ht="11.25" customHeight="1"/>
    <row r="1023" ht="11.25" customHeight="1"/>
    <row r="1024" ht="11.25" customHeight="1"/>
    <row r="1025" ht="11.25" customHeight="1"/>
    <row r="1026" ht="11.25" customHeight="1"/>
    <row r="1027" ht="11.25" customHeight="1"/>
    <row r="1028" ht="11.25" customHeight="1"/>
    <row r="1029" ht="11.25" customHeight="1"/>
    <row r="1030" ht="11.25" customHeight="1"/>
    <row r="1031" ht="11.25" customHeight="1"/>
    <row r="1032" ht="11.25" customHeight="1"/>
    <row r="1033" ht="11.25" customHeight="1"/>
    <row r="1034" ht="11.25" customHeight="1"/>
    <row r="1035" ht="11.25" customHeight="1"/>
    <row r="1036" ht="11.25" customHeight="1"/>
    <row r="1037" ht="11.25" customHeight="1"/>
    <row r="1038" ht="11.25" customHeight="1"/>
    <row r="1039" ht="11.25" customHeight="1"/>
    <row r="1040" ht="11.25" customHeight="1"/>
    <row r="1041" ht="11.25" customHeight="1"/>
    <row r="1042" ht="11.25" customHeight="1"/>
    <row r="1043" ht="11.25" customHeight="1"/>
    <row r="1044" ht="11.25" customHeight="1"/>
    <row r="1045" ht="11.25" customHeight="1"/>
    <row r="1046" ht="11.25" customHeight="1"/>
    <row r="1047" ht="11.25" customHeight="1"/>
    <row r="1048" ht="11.25" customHeight="1"/>
    <row r="1049" ht="11.25" customHeight="1"/>
    <row r="1050" ht="11.25" customHeight="1"/>
    <row r="1051" ht="11.25" customHeight="1"/>
    <row r="1052" ht="11.25" customHeight="1"/>
    <row r="1053" ht="11.25" customHeight="1"/>
    <row r="1054" ht="11.25" customHeight="1"/>
    <row r="1055" ht="11.25" customHeight="1"/>
    <row r="1056" ht="11.25" customHeight="1"/>
    <row r="1057" ht="11.25" customHeight="1"/>
    <row r="1058" ht="11.25" customHeight="1"/>
    <row r="1059" ht="11.25" customHeight="1"/>
    <row r="1060" ht="11.25" customHeight="1"/>
    <row r="1061" ht="11.25" customHeight="1"/>
    <row r="1062" ht="11.25" customHeight="1"/>
    <row r="1063" ht="11.25" customHeight="1"/>
    <row r="1064" ht="11.25" customHeight="1"/>
    <row r="1065" ht="11.25" customHeight="1"/>
    <row r="1066" ht="11.25" customHeight="1"/>
    <row r="1067" ht="11.25" customHeight="1"/>
    <row r="1068" ht="11.25" customHeight="1"/>
    <row r="1069" ht="11.25" customHeight="1"/>
    <row r="1070" ht="11.25" customHeight="1"/>
    <row r="1071" ht="11.25" customHeight="1"/>
    <row r="1072" ht="11.25" customHeight="1"/>
    <row r="1073" ht="11.25" customHeight="1"/>
    <row r="1074" ht="11.25" customHeight="1"/>
    <row r="1075" ht="11.25" customHeight="1"/>
    <row r="1076" ht="11.25" customHeight="1"/>
    <row r="1077" ht="11.25" customHeight="1"/>
    <row r="1078" ht="11.25" customHeight="1"/>
    <row r="1079" ht="11.25" customHeight="1"/>
    <row r="1080" ht="11.25" customHeight="1"/>
    <row r="1081" ht="11.25" customHeight="1"/>
    <row r="1082" ht="11.25" customHeight="1"/>
    <row r="1083" ht="11.25" customHeight="1"/>
    <row r="1084" ht="11.25" customHeight="1"/>
    <row r="1085" ht="11.25" customHeight="1"/>
    <row r="1086" ht="11.25" customHeight="1"/>
    <row r="1087" ht="11.25" customHeight="1"/>
    <row r="1088" ht="11.25" customHeight="1"/>
    <row r="1089" ht="11.25" customHeight="1"/>
    <row r="1090" ht="11.25" customHeight="1"/>
    <row r="1091" ht="11.25" customHeight="1"/>
    <row r="1092" ht="11.25" customHeight="1"/>
    <row r="1093" ht="11.25" customHeight="1"/>
    <row r="1094" ht="11.25" customHeight="1"/>
    <row r="1095" ht="11.25" customHeight="1"/>
    <row r="1096" ht="11.25" customHeight="1"/>
    <row r="1097" ht="11.25" customHeight="1"/>
    <row r="1098" ht="11.25" customHeight="1"/>
    <row r="1099" ht="11.25" customHeight="1"/>
    <row r="1100" ht="11.25" customHeight="1"/>
    <row r="1101" ht="11.25" customHeight="1"/>
    <row r="1102" ht="11.25" customHeight="1"/>
    <row r="1103" ht="11.25" customHeight="1"/>
    <row r="1104" ht="11.25" customHeight="1"/>
    <row r="1105" ht="11.25" customHeight="1"/>
    <row r="1106" ht="11.25" customHeight="1"/>
    <row r="1107" ht="11.25" customHeight="1"/>
    <row r="1108" ht="11.25" customHeight="1"/>
    <row r="1109" ht="11.25" customHeight="1"/>
    <row r="1110" ht="11.25" customHeight="1"/>
    <row r="1111" ht="11.25" customHeight="1"/>
    <row r="1112" ht="11.25" customHeight="1"/>
    <row r="1113" ht="11.25" customHeight="1"/>
    <row r="1114" ht="11.25" customHeight="1"/>
    <row r="1115" ht="11.25" customHeight="1"/>
    <row r="1116" ht="11.25" customHeight="1"/>
    <row r="1117" ht="11.25" customHeight="1"/>
    <row r="1118" ht="11.25" customHeight="1"/>
    <row r="1119" ht="11.25" customHeight="1"/>
    <row r="1120" ht="11.25" customHeight="1"/>
    <row r="1121" ht="11.25" customHeight="1"/>
    <row r="1122" ht="11.25" customHeight="1"/>
    <row r="1123" ht="11.25" customHeight="1"/>
    <row r="1124" ht="11.25" customHeight="1"/>
    <row r="1125" ht="11.25" customHeight="1"/>
    <row r="1126" ht="11.25" customHeight="1"/>
    <row r="1127" ht="11.25" customHeight="1"/>
    <row r="1128" ht="11.25" customHeight="1"/>
    <row r="1129" ht="11.25" customHeight="1"/>
    <row r="1130" ht="11.25" customHeight="1"/>
    <row r="1131" ht="11.25" customHeight="1"/>
    <row r="1132" ht="11.25" customHeight="1"/>
    <row r="1133" ht="11.25" customHeight="1"/>
    <row r="1134" ht="11.25" customHeight="1"/>
    <row r="1135" ht="11.25" customHeight="1"/>
    <row r="1136" ht="11.25" customHeight="1"/>
    <row r="1137" ht="11.25" customHeight="1"/>
    <row r="1138" ht="11.25" customHeight="1"/>
    <row r="1139" ht="11.25" customHeight="1"/>
    <row r="1140" ht="11.25" customHeight="1"/>
    <row r="1141" ht="11.25" customHeight="1"/>
    <row r="1142" ht="11.25" customHeight="1"/>
    <row r="1143" ht="11.25" customHeight="1"/>
    <row r="1144" ht="11.25" customHeight="1"/>
    <row r="1145" ht="11.25" customHeight="1"/>
    <row r="1146" ht="11.25" customHeight="1"/>
    <row r="1147" ht="11.25" customHeight="1"/>
    <row r="1148" ht="11.25" customHeight="1"/>
    <row r="1149" ht="11.25" customHeight="1"/>
    <row r="1150" ht="11.25" customHeight="1"/>
    <row r="1151" ht="11.25" customHeight="1"/>
    <row r="1152" ht="11.25" customHeight="1"/>
    <row r="1153" ht="11.25" customHeight="1"/>
    <row r="1154" ht="11.25" customHeight="1"/>
    <row r="1155" ht="11.25" customHeight="1"/>
    <row r="1156" ht="11.25" customHeight="1"/>
    <row r="1157" ht="11.25" customHeight="1"/>
    <row r="1158" ht="11.25" customHeight="1"/>
    <row r="1159" ht="11.25" customHeight="1"/>
    <row r="1160" ht="11.25" customHeight="1"/>
    <row r="1161" ht="11.25" customHeight="1"/>
    <row r="1162" ht="11.25" customHeight="1"/>
    <row r="1163" ht="11.25" customHeight="1"/>
    <row r="1164" ht="11.25" customHeight="1"/>
    <row r="1165" ht="11.25" customHeight="1"/>
    <row r="1166" ht="11.25" customHeight="1"/>
    <row r="1167" ht="11.25" customHeight="1"/>
    <row r="1168" ht="11.25" customHeight="1"/>
    <row r="1169" ht="11.25" customHeight="1"/>
    <row r="1170" ht="11.25" customHeight="1"/>
    <row r="1171" ht="11.25" customHeight="1"/>
    <row r="1172" ht="11.25" customHeight="1"/>
    <row r="1173" ht="11.25" customHeight="1"/>
    <row r="1174" ht="11.25" customHeight="1"/>
    <row r="1175" ht="11.25" customHeight="1"/>
    <row r="1176" ht="11.25" customHeight="1"/>
    <row r="1177" ht="11.25" customHeight="1"/>
    <row r="1178" ht="11.25" customHeight="1"/>
    <row r="1179" ht="11.25" customHeight="1"/>
    <row r="1180" ht="11.25" customHeight="1"/>
    <row r="1181" ht="11.25" customHeight="1"/>
    <row r="1182" ht="11.25" customHeight="1"/>
    <row r="1183" ht="11.25" customHeight="1"/>
    <row r="1184" ht="11.25" customHeight="1"/>
    <row r="1185" ht="11.25" customHeight="1"/>
    <row r="1186" ht="11.25" customHeight="1"/>
    <row r="1187" ht="11.25" customHeight="1"/>
    <row r="1188" ht="11.25" customHeight="1"/>
    <row r="1189" ht="11.25" customHeight="1"/>
    <row r="1190" ht="11.25" customHeight="1"/>
    <row r="1191" ht="11.25" customHeight="1"/>
    <row r="1192" ht="11.25" customHeight="1"/>
    <row r="1193" ht="11.25" customHeight="1"/>
    <row r="1194" ht="11.25" customHeight="1"/>
    <row r="1195" ht="11.25" customHeight="1"/>
    <row r="1196" ht="11.25" customHeight="1"/>
    <row r="1197" ht="11.25" customHeight="1"/>
    <row r="1198" ht="11.25" customHeight="1"/>
    <row r="1199" ht="11.25" customHeight="1"/>
    <row r="1200" ht="11.25" customHeight="1"/>
    <row r="1201" ht="11.25" customHeight="1"/>
    <row r="1202" ht="11.25" customHeight="1"/>
    <row r="1203" ht="11.25" customHeight="1"/>
    <row r="1204" ht="11.25" customHeight="1"/>
    <row r="1205" ht="11.25" customHeight="1"/>
    <row r="1206" ht="11.25" customHeight="1"/>
    <row r="1207" ht="11.25" customHeight="1"/>
    <row r="1208" ht="11.25" customHeight="1"/>
    <row r="1209" ht="11.25" customHeight="1"/>
    <row r="1210" ht="11.25" customHeight="1"/>
    <row r="1211" ht="11.25" customHeight="1"/>
    <row r="1212" ht="11.25" customHeight="1"/>
    <row r="1213" ht="11.25" customHeight="1"/>
    <row r="1214" ht="11.25" customHeight="1"/>
    <row r="1215" ht="11.25" customHeight="1"/>
    <row r="1216" ht="11.25" customHeight="1"/>
    <row r="1217" ht="11.25" customHeight="1"/>
    <row r="1218" ht="11.25" customHeight="1"/>
    <row r="1219" ht="11.25" customHeight="1"/>
    <row r="1220" ht="11.25" customHeight="1"/>
    <row r="1221" ht="11.25" customHeight="1"/>
    <row r="1222" ht="11.25" customHeight="1"/>
    <row r="1223" ht="11.25" customHeight="1"/>
    <row r="1224" ht="11.25" customHeight="1"/>
    <row r="1225" ht="11.25" customHeight="1"/>
    <row r="1226" ht="11.25" customHeight="1"/>
    <row r="1227" ht="11.25" customHeight="1"/>
    <row r="1228" ht="11.25" customHeight="1"/>
    <row r="1229" ht="11.25" customHeight="1"/>
    <row r="1230" ht="11.25" customHeight="1"/>
    <row r="1231" ht="11.25" customHeight="1"/>
    <row r="1232" ht="11.25" customHeight="1"/>
    <row r="1233" ht="11.25" customHeight="1"/>
    <row r="1234" ht="11.25" customHeight="1"/>
    <row r="1235" ht="11.25" customHeight="1"/>
    <row r="1236" ht="11.25" customHeight="1"/>
    <row r="1237" ht="11.25" customHeight="1"/>
    <row r="1238" ht="11.25" customHeight="1"/>
    <row r="1239" ht="11.25" customHeight="1"/>
    <row r="1240" ht="11.25" customHeight="1"/>
    <row r="1241" ht="11.25" customHeight="1"/>
    <row r="1242" ht="11.25" customHeight="1"/>
    <row r="1243" ht="11.25" customHeight="1"/>
    <row r="1244" ht="11.25" customHeight="1"/>
    <row r="1245" ht="11.25" customHeight="1"/>
    <row r="1246" ht="11.25" customHeight="1"/>
    <row r="1247" ht="11.25" customHeight="1"/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106"/>
  <sheetViews>
    <sheetView showGridLines="0" workbookViewId="0">
      <pane ySplit="1" topLeftCell="A2" activePane="bottomLeft" state="frozen"/>
      <selection pane="bottomLeft" activeCell="B28" sqref="B28"/>
    </sheetView>
  </sheetViews>
  <sheetFormatPr defaultRowHeight="15"/>
  <cols>
    <col min="1" max="1" width="6.5703125" bestFit="1" customWidth="1"/>
    <col min="2" max="2" width="10.5703125" bestFit="1" customWidth="1"/>
    <col min="3" max="3" width="11.140625" bestFit="1" customWidth="1"/>
    <col min="4" max="4" width="10.28515625" bestFit="1" customWidth="1"/>
  </cols>
  <sheetData>
    <row r="1" spans="1:5">
      <c r="A1" t="s">
        <v>165</v>
      </c>
      <c r="B1" t="s">
        <v>166</v>
      </c>
      <c r="C1" t="s">
        <v>167</v>
      </c>
      <c r="D1" t="s">
        <v>168</v>
      </c>
      <c r="E1" t="s">
        <v>169</v>
      </c>
    </row>
    <row r="2" spans="1:5">
      <c r="A2">
        <v>1</v>
      </c>
      <c r="B2">
        <v>100</v>
      </c>
      <c r="C2">
        <f>IF(B2&gt;0,B2+'VÝSLEDKY a BODY'!$D$5+'VÝSLEDKY a BODY'!$D$6,IF(C1-1&lt;0,0,C1-1))</f>
        <v>102</v>
      </c>
      <c r="D2">
        <v>30</v>
      </c>
      <c r="E2">
        <f>IF(D2&gt;0,D2+'VÝSLEDKY a BODY'!$D$5+'VÝSLEDKY a BODY'!$D$6,IF(E1-1&lt;0,0,E1-1))</f>
        <v>32</v>
      </c>
    </row>
    <row r="3" spans="1:5">
      <c r="A3">
        <v>2</v>
      </c>
      <c r="B3">
        <v>97</v>
      </c>
      <c r="C3">
        <f>IF(B3&gt;0,B3+'VÝSLEDKY a BODY'!$D$5+'VÝSLEDKY a BODY'!$D$6,IF(C2-1&lt;0,0,C2-1))</f>
        <v>99</v>
      </c>
      <c r="D3">
        <v>27</v>
      </c>
      <c r="E3">
        <f>IF(D3&gt;0,D3+'VÝSLEDKY a BODY'!$D$5+'VÝSLEDKY a BODY'!$D$6,IF(E2-1&lt;0,0,E2-1))</f>
        <v>29</v>
      </c>
    </row>
    <row r="4" spans="1:5">
      <c r="A4">
        <v>3</v>
      </c>
      <c r="B4">
        <v>95</v>
      </c>
      <c r="C4">
        <f>IF(B4&gt;0,B4+'VÝSLEDKY a BODY'!$D$5+'VÝSLEDKY a BODY'!$D$6,IF(C3-1&lt;0,0,C3-1))</f>
        <v>97</v>
      </c>
      <c r="D4">
        <v>25</v>
      </c>
      <c r="E4">
        <f>IF(D4&gt;0,D4+'VÝSLEDKY a BODY'!$D$5+'VÝSLEDKY a BODY'!$D$6,IF(E3-1&lt;0,0,E3-1))</f>
        <v>27</v>
      </c>
    </row>
    <row r="5" spans="1:5">
      <c r="A5">
        <v>4</v>
      </c>
      <c r="B5">
        <v>94</v>
      </c>
      <c r="C5">
        <f>IF(B5&gt;0,B5+'VÝSLEDKY a BODY'!$D$5+'VÝSLEDKY a BODY'!$D$6,IF(C4-1&lt;0,0,C4-1))</f>
        <v>96</v>
      </c>
      <c r="D5">
        <v>23</v>
      </c>
      <c r="E5">
        <f>IF(D5&gt;0,D5+'VÝSLEDKY a BODY'!$D$5+'VÝSLEDKY a BODY'!$D$6,IF(E4-1&lt;0,0,E4-1))</f>
        <v>25</v>
      </c>
    </row>
    <row r="6" spans="1:5">
      <c r="A6">
        <v>5</v>
      </c>
      <c r="B6">
        <v>93</v>
      </c>
      <c r="C6">
        <f>IF(B6&gt;0,B6+'VÝSLEDKY a BODY'!$D$5+'VÝSLEDKY a BODY'!$D$6,IF(C5-1&lt;0,0,C5-1))</f>
        <v>95</v>
      </c>
      <c r="D6">
        <v>21</v>
      </c>
      <c r="E6">
        <f>IF(D6&gt;0,D6+'VÝSLEDKY a BODY'!$D$5+'VÝSLEDKY a BODY'!$D$6,IF(E5-1&lt;0,0,E5-1))</f>
        <v>23</v>
      </c>
    </row>
    <row r="7" spans="1:5">
      <c r="A7">
        <v>6</v>
      </c>
      <c r="B7">
        <v>92</v>
      </c>
      <c r="C7">
        <f>IF(B7&gt;0,B7+'VÝSLEDKY a BODY'!$D$5+'VÝSLEDKY a BODY'!$D$6,IF(C6-1&lt;0,0,C6-1))</f>
        <v>94</v>
      </c>
      <c r="D7">
        <v>20</v>
      </c>
      <c r="E7">
        <f>IF(D7&gt;0,D7+'VÝSLEDKY a BODY'!$D$5+'VÝSLEDKY a BODY'!$D$6,IF(E6-1&lt;0,0,E6-1))</f>
        <v>22</v>
      </c>
    </row>
    <row r="8" spans="1:5">
      <c r="A8">
        <v>7</v>
      </c>
      <c r="B8">
        <v>91</v>
      </c>
      <c r="C8">
        <f>IF(B8&gt;0,B8+'VÝSLEDKY a BODY'!$D$5+'VÝSLEDKY a BODY'!$D$6,IF(C7-1&lt;0,0,C7-1))</f>
        <v>93</v>
      </c>
      <c r="D8">
        <v>19</v>
      </c>
      <c r="E8">
        <f>IF(D8&gt;0,D8+'VÝSLEDKY a BODY'!$D$5+'VÝSLEDKY a BODY'!$D$6,IF(E7-1&lt;0,0,E7-1))</f>
        <v>21</v>
      </c>
    </row>
    <row r="9" spans="1:5">
      <c r="A9">
        <v>8</v>
      </c>
      <c r="B9">
        <v>90</v>
      </c>
      <c r="C9">
        <f>IF(B9&gt;0,B9+'VÝSLEDKY a BODY'!$D$5+'VÝSLEDKY a BODY'!$D$6,IF(C8-1&lt;0,0,C8-1))</f>
        <v>92</v>
      </c>
      <c r="D9">
        <v>18</v>
      </c>
      <c r="E9">
        <f>IF(D9&gt;0,D9+'VÝSLEDKY a BODY'!$D$5+'VÝSLEDKY a BODY'!$D$6,IF(E8-1&lt;0,0,E8-1))</f>
        <v>20</v>
      </c>
    </row>
    <row r="10" spans="1:5">
      <c r="A10">
        <v>9</v>
      </c>
      <c r="B10">
        <v>89</v>
      </c>
      <c r="C10">
        <f>IF(B10&gt;0,B10+'VÝSLEDKY a BODY'!$D$5+'VÝSLEDKY a BODY'!$D$6,IF(C9-1&lt;0,0,C9-1))</f>
        <v>91</v>
      </c>
      <c r="D10">
        <v>17</v>
      </c>
      <c r="E10">
        <f>IF(D10&gt;0,D10+'VÝSLEDKY a BODY'!$D$5+'VÝSLEDKY a BODY'!$D$6,IF(E9-1&lt;0,0,E9-1))</f>
        <v>19</v>
      </c>
    </row>
    <row r="11" spans="1:5">
      <c r="A11">
        <v>10</v>
      </c>
      <c r="B11">
        <v>88</v>
      </c>
      <c r="C11">
        <f>IF(B11&gt;0,B11+'VÝSLEDKY a BODY'!$D$5+'VÝSLEDKY a BODY'!$D$6,IF(C10-1&lt;0,0,C10-1))</f>
        <v>90</v>
      </c>
      <c r="D11">
        <v>16</v>
      </c>
      <c r="E11">
        <f>IF(D11&gt;0,D11+'VÝSLEDKY a BODY'!$D$5+'VÝSLEDKY a BODY'!$D$6,IF(E10-1&lt;0,0,E10-1))</f>
        <v>18</v>
      </c>
    </row>
    <row r="12" spans="1:5">
      <c r="A12">
        <v>11</v>
      </c>
      <c r="B12">
        <v>87</v>
      </c>
      <c r="C12">
        <f>IF(B12&gt;0,B12+'VÝSLEDKY a BODY'!$D$5+'VÝSLEDKY a BODY'!$D$6,IF(C11-1&lt;0,0,C11-1))</f>
        <v>89</v>
      </c>
      <c r="D12">
        <v>15</v>
      </c>
      <c r="E12">
        <f>IF(D12&gt;0,D12+'VÝSLEDKY a BODY'!$D$5+'VÝSLEDKY a BODY'!$D$6,IF(E11-1&lt;0,0,E11-1))</f>
        <v>17</v>
      </c>
    </row>
    <row r="13" spans="1:5">
      <c r="A13">
        <v>12</v>
      </c>
      <c r="B13">
        <v>86</v>
      </c>
      <c r="C13">
        <f>IF(B13&gt;0,B13+'VÝSLEDKY a BODY'!$D$5+'VÝSLEDKY a BODY'!$D$6,IF(C12-1&lt;0,0,C12-1))</f>
        <v>88</v>
      </c>
      <c r="D13">
        <v>14</v>
      </c>
      <c r="E13">
        <f>IF(D13&gt;0,D13+'VÝSLEDKY a BODY'!$D$5+'VÝSLEDKY a BODY'!$D$6,IF(E12-1&lt;0,0,E12-1))</f>
        <v>16</v>
      </c>
    </row>
    <row r="14" spans="1:5">
      <c r="A14">
        <v>13</v>
      </c>
      <c r="B14">
        <v>85</v>
      </c>
      <c r="C14">
        <f>IF(B14&gt;0,B14+'VÝSLEDKY a BODY'!$D$5+'VÝSLEDKY a BODY'!$D$6,IF(C13-1&lt;0,0,C13-1))</f>
        <v>87</v>
      </c>
      <c r="D14">
        <v>13</v>
      </c>
      <c r="E14">
        <f>IF(D14&gt;0,D14+'VÝSLEDKY a BODY'!$D$5+'VÝSLEDKY a BODY'!$D$6,IF(E13-1&lt;0,0,E13-1))</f>
        <v>15</v>
      </c>
    </row>
    <row r="15" spans="1:5">
      <c r="A15">
        <v>14</v>
      </c>
      <c r="B15">
        <v>84</v>
      </c>
      <c r="C15">
        <f>IF(B15&gt;0,B15+'VÝSLEDKY a BODY'!$D$5+'VÝSLEDKY a BODY'!$D$6,IF(C14-1&lt;0,0,C14-1))</f>
        <v>86</v>
      </c>
      <c r="D15">
        <v>12</v>
      </c>
      <c r="E15">
        <f>IF(D15&gt;0,D15+'VÝSLEDKY a BODY'!$D$5+'VÝSLEDKY a BODY'!$D$6,IF(E14-1&lt;0,0,E14-1))</f>
        <v>14</v>
      </c>
    </row>
    <row r="16" spans="1:5">
      <c r="A16">
        <v>15</v>
      </c>
      <c r="B16">
        <v>83</v>
      </c>
      <c r="C16">
        <f>IF(B16&gt;0,B16+'VÝSLEDKY a BODY'!$D$5+'VÝSLEDKY a BODY'!$D$6,IF(C15-1&lt;0,0,C15-1))</f>
        <v>85</v>
      </c>
      <c r="D16">
        <v>11</v>
      </c>
      <c r="E16">
        <f>IF(D16&gt;0,D16+'VÝSLEDKY a BODY'!$D$5+'VÝSLEDKY a BODY'!$D$6,IF(E15-1&lt;0,0,E15-1))</f>
        <v>13</v>
      </c>
    </row>
    <row r="17" spans="1:5">
      <c r="A17">
        <v>16</v>
      </c>
      <c r="B17">
        <v>82</v>
      </c>
      <c r="C17">
        <f>IF(B17&gt;0,B17+'VÝSLEDKY a BODY'!$D$5+'VÝSLEDKY a BODY'!$D$6,IF(C16-1&lt;0,0,C16-1))</f>
        <v>84</v>
      </c>
      <c r="D17">
        <v>10</v>
      </c>
      <c r="E17">
        <f>IF(D17&gt;0,D17+'VÝSLEDKY a BODY'!$D$5+'VÝSLEDKY a BODY'!$D$6,IF(E16-1&lt;0,0,E16-1))</f>
        <v>12</v>
      </c>
    </row>
    <row r="18" spans="1:5">
      <c r="A18">
        <v>17</v>
      </c>
      <c r="B18">
        <v>81</v>
      </c>
      <c r="C18">
        <f>IF(B18&gt;0,B18+'VÝSLEDKY a BODY'!$D$5+'VÝSLEDKY a BODY'!$D$6,IF(C17-1&lt;0,0,C17-1))</f>
        <v>83</v>
      </c>
      <c r="D18">
        <v>9</v>
      </c>
      <c r="E18">
        <f>IF(D18&gt;0,D18+'VÝSLEDKY a BODY'!$D$5+'VÝSLEDKY a BODY'!$D$6,IF(E17-1&lt;0,0,E17-1))</f>
        <v>11</v>
      </c>
    </row>
    <row r="19" spans="1:5">
      <c r="A19">
        <v>18</v>
      </c>
      <c r="B19">
        <v>80</v>
      </c>
      <c r="C19">
        <f>IF(B19&gt;0,B19+'VÝSLEDKY a BODY'!$D$5+'VÝSLEDKY a BODY'!$D$6,IF(C18-1&lt;0,0,C18-1))</f>
        <v>82</v>
      </c>
      <c r="D19">
        <v>8</v>
      </c>
      <c r="E19">
        <f>IF(D19&gt;0,D19+'VÝSLEDKY a BODY'!$D$5+'VÝSLEDKY a BODY'!$D$6,IF(E18-1&lt;0,0,E18-1))</f>
        <v>10</v>
      </c>
    </row>
    <row r="20" spans="1:5">
      <c r="A20">
        <v>19</v>
      </c>
      <c r="B20">
        <v>79</v>
      </c>
      <c r="C20">
        <f>IF(B20&gt;0,B20+'VÝSLEDKY a BODY'!$D$5+'VÝSLEDKY a BODY'!$D$6,IF(C19-1&lt;0,0,C19-1))</f>
        <v>81</v>
      </c>
      <c r="D20">
        <v>7</v>
      </c>
      <c r="E20">
        <f>IF(D20&gt;0,D20+'VÝSLEDKY a BODY'!$D$5+'VÝSLEDKY a BODY'!$D$6,IF(E19-1&lt;0,0,E19-1))</f>
        <v>9</v>
      </c>
    </row>
    <row r="21" spans="1:5">
      <c r="A21">
        <v>20</v>
      </c>
      <c r="B21">
        <v>78</v>
      </c>
      <c r="C21">
        <f>IF(B21&gt;0,B21+'VÝSLEDKY a BODY'!$D$5+'VÝSLEDKY a BODY'!$D$6,IF(C20-1&lt;0,0,C20-1))</f>
        <v>80</v>
      </c>
      <c r="D21">
        <v>6</v>
      </c>
      <c r="E21">
        <f>IF(D21&gt;0,D21+'VÝSLEDKY a BODY'!$D$5+'VÝSLEDKY a BODY'!$D$6,IF(E20-1&lt;0,0,E20-1))</f>
        <v>8</v>
      </c>
    </row>
    <row r="22" spans="1:5">
      <c r="A22">
        <v>21</v>
      </c>
      <c r="B22">
        <v>77</v>
      </c>
      <c r="C22">
        <f>IF(B22&gt;0,B22+'VÝSLEDKY a BODY'!$D$5+'VÝSLEDKY a BODY'!$D$6,IF(C21-1&lt;0,0,C21-1))</f>
        <v>79</v>
      </c>
      <c r="D22">
        <v>5</v>
      </c>
      <c r="E22">
        <f>IF(D22&gt;0,D22+'VÝSLEDKY a BODY'!$D$5+'VÝSLEDKY a BODY'!$D$6,IF(E21-1&lt;0,0,E21-1))</f>
        <v>7</v>
      </c>
    </row>
    <row r="23" spans="1:5">
      <c r="A23">
        <v>22</v>
      </c>
      <c r="B23">
        <v>76</v>
      </c>
      <c r="C23">
        <f>IF(B23&gt;0,B23+'VÝSLEDKY a BODY'!$D$5+'VÝSLEDKY a BODY'!$D$6,IF(C22-1&lt;0,0,C22-1))</f>
        <v>78</v>
      </c>
      <c r="D23">
        <v>4</v>
      </c>
      <c r="E23">
        <f>IF(D23&gt;0,D23+'VÝSLEDKY a BODY'!$D$5+'VÝSLEDKY a BODY'!$D$6,IF(E22-1&lt;0,0,E22-1))</f>
        <v>6</v>
      </c>
    </row>
    <row r="24" spans="1:5">
      <c r="A24">
        <v>23</v>
      </c>
      <c r="B24">
        <v>75</v>
      </c>
      <c r="C24">
        <f>IF(B24&gt;0,B24+'VÝSLEDKY a BODY'!$D$5+'VÝSLEDKY a BODY'!$D$6,IF(C23-1&lt;0,0,C23-1))</f>
        <v>77</v>
      </c>
      <c r="D24">
        <v>3</v>
      </c>
      <c r="E24">
        <f>IF(D24&gt;0,D24+'VÝSLEDKY a BODY'!$D$5+'VÝSLEDKY a BODY'!$D$6,IF(E23-1&lt;0,0,E23-1))</f>
        <v>5</v>
      </c>
    </row>
    <row r="25" spans="1:5">
      <c r="A25">
        <v>24</v>
      </c>
      <c r="B25">
        <v>74</v>
      </c>
      <c r="C25">
        <f>IF(B25&gt;0,B25+'VÝSLEDKY a BODY'!$D$5+'VÝSLEDKY a BODY'!$D$6,IF(C24-1&lt;0,0,C24-1))</f>
        <v>76</v>
      </c>
      <c r="D25">
        <v>2</v>
      </c>
      <c r="E25">
        <f>IF(D25&gt;0,D25+'VÝSLEDKY a BODY'!$D$5+'VÝSLEDKY a BODY'!$D$6,IF(E24-1&lt;0,0,E24-1))</f>
        <v>4</v>
      </c>
    </row>
    <row r="26" spans="1:5">
      <c r="A26">
        <v>25</v>
      </c>
      <c r="B26">
        <v>73</v>
      </c>
      <c r="C26">
        <f>IF(B26&gt;0,B26+'VÝSLEDKY a BODY'!$D$5+'VÝSLEDKY a BODY'!$D$6,IF(C25-1&lt;0,0,C25-1))</f>
        <v>75</v>
      </c>
      <c r="D26">
        <v>1</v>
      </c>
      <c r="E26">
        <f>IF(D26&gt;0,D26+'VÝSLEDKY a BODY'!$D$5+'VÝSLEDKY a BODY'!$D$6,IF(E25-1&lt;0,0,E25-1))</f>
        <v>3</v>
      </c>
    </row>
    <row r="27" spans="1:5">
      <c r="A27">
        <v>26</v>
      </c>
      <c r="B27">
        <v>72</v>
      </c>
      <c r="C27">
        <f>IF(B27&gt;0,B27+'VÝSLEDKY a BODY'!$D$5+'VÝSLEDKY a BODY'!$D$6,IF(C26-1&lt;0,0,C26-1))</f>
        <v>74</v>
      </c>
      <c r="D27">
        <v>0</v>
      </c>
      <c r="E27">
        <f>IF(D27&gt;0,D27+'VÝSLEDKY a BODY'!$D$5+'VÝSLEDKY a BODY'!$D$6,IF(E26-1&lt;0,0,E26-1))</f>
        <v>2</v>
      </c>
    </row>
    <row r="28" spans="1:5">
      <c r="A28">
        <v>27</v>
      </c>
      <c r="B28">
        <v>71</v>
      </c>
      <c r="C28">
        <f>IF(B28&gt;0,B28+'VÝSLEDKY a BODY'!$D$5+'VÝSLEDKY a BODY'!$D$6,IF(C27-1&lt;0,0,C27-1))</f>
        <v>73</v>
      </c>
      <c r="D28">
        <v>0</v>
      </c>
      <c r="E28">
        <f>IF(D28&gt;0,D28+'VÝSLEDKY a BODY'!$D$5+'VÝSLEDKY a BODY'!$D$6,IF(E27-1&lt;0,0,E27-1))</f>
        <v>1</v>
      </c>
    </row>
    <row r="29" spans="1:5">
      <c r="A29">
        <v>28</v>
      </c>
      <c r="B29">
        <v>70</v>
      </c>
      <c r="C29">
        <f>IF(B29&gt;0,B29+'VÝSLEDKY a BODY'!$D$5+'VÝSLEDKY a BODY'!$D$6,IF(C28-1&lt;0,0,C28-1))</f>
        <v>72</v>
      </c>
      <c r="D29">
        <v>0</v>
      </c>
      <c r="E29">
        <f>IF(D29&gt;0,D29+'VÝSLEDKY a BODY'!$D$5+'VÝSLEDKY a BODY'!$D$6,IF(E28-1&lt;0,0,E28-1))</f>
        <v>0</v>
      </c>
    </row>
    <row r="30" spans="1:5">
      <c r="A30">
        <v>29</v>
      </c>
      <c r="B30">
        <v>69</v>
      </c>
      <c r="C30">
        <f>IF(B30&gt;0,B30+'VÝSLEDKY a BODY'!$D$5+'VÝSLEDKY a BODY'!$D$6,IF(C29-1&lt;0,0,C29-1))</f>
        <v>71</v>
      </c>
      <c r="D30">
        <v>0</v>
      </c>
      <c r="E30">
        <f>IF(D30&gt;0,D30+'VÝSLEDKY a BODY'!$D$5+'VÝSLEDKY a BODY'!$D$6,IF(E29-1&lt;0,0,E29-1))</f>
        <v>0</v>
      </c>
    </row>
    <row r="31" spans="1:5">
      <c r="A31">
        <v>30</v>
      </c>
      <c r="B31">
        <v>68</v>
      </c>
      <c r="C31">
        <f>IF(B31&gt;0,B31+'VÝSLEDKY a BODY'!$D$5+'VÝSLEDKY a BODY'!$D$6,IF(C30-1&lt;0,0,C30-1))</f>
        <v>70</v>
      </c>
      <c r="D31">
        <v>0</v>
      </c>
      <c r="E31">
        <f>IF(D31&gt;0,D31+'VÝSLEDKY a BODY'!$D$5+'VÝSLEDKY a BODY'!$D$6,IF(E30-1&lt;0,0,E30-1))</f>
        <v>0</v>
      </c>
    </row>
    <row r="32" spans="1:5">
      <c r="A32">
        <v>31</v>
      </c>
      <c r="B32">
        <v>67</v>
      </c>
      <c r="C32">
        <f>IF(B32&gt;0,B32+'VÝSLEDKY a BODY'!$D$5+'VÝSLEDKY a BODY'!$D$6,IF(C31-1&lt;0,0,C31-1))</f>
        <v>69</v>
      </c>
      <c r="D32">
        <v>0</v>
      </c>
      <c r="E32">
        <f>IF(D32&gt;0,D32+'VÝSLEDKY a BODY'!$D$5+'VÝSLEDKY a BODY'!$D$6,IF(E31-1&lt;0,0,E31-1))</f>
        <v>0</v>
      </c>
    </row>
    <row r="33" spans="1:5">
      <c r="A33">
        <v>32</v>
      </c>
      <c r="B33">
        <v>66</v>
      </c>
      <c r="C33">
        <f>IF(B33&gt;0,B33+'VÝSLEDKY a BODY'!$D$5+'VÝSLEDKY a BODY'!$D$6,IF(C32-1&lt;0,0,C32-1))</f>
        <v>68</v>
      </c>
      <c r="D33">
        <v>0</v>
      </c>
      <c r="E33">
        <f>IF(D33&gt;0,D33+'VÝSLEDKY a BODY'!$D$5+'VÝSLEDKY a BODY'!$D$6,IF(E32-1&lt;0,0,E32-1))</f>
        <v>0</v>
      </c>
    </row>
    <row r="34" spans="1:5">
      <c r="A34">
        <v>33</v>
      </c>
      <c r="B34">
        <v>65</v>
      </c>
      <c r="C34">
        <f>IF(B34&gt;0,B34+'VÝSLEDKY a BODY'!$D$5+'VÝSLEDKY a BODY'!$D$6,IF(C33-1&lt;0,0,C33-1))</f>
        <v>67</v>
      </c>
      <c r="D34">
        <v>0</v>
      </c>
      <c r="E34">
        <f>IF(D34&gt;0,D34+'VÝSLEDKY a BODY'!$D$5+'VÝSLEDKY a BODY'!$D$6,IF(E33-1&lt;0,0,E33-1))</f>
        <v>0</v>
      </c>
    </row>
    <row r="35" spans="1:5">
      <c r="A35">
        <v>34</v>
      </c>
      <c r="B35">
        <v>64</v>
      </c>
      <c r="C35">
        <f>IF(B35&gt;0,B35+'VÝSLEDKY a BODY'!$D$5+'VÝSLEDKY a BODY'!$D$6,IF(C34-1&lt;0,0,C34-1))</f>
        <v>66</v>
      </c>
      <c r="D35">
        <v>0</v>
      </c>
      <c r="E35">
        <f>IF(D35&gt;0,D35+'VÝSLEDKY a BODY'!$D$5+'VÝSLEDKY a BODY'!$D$6,IF(E34-1&lt;0,0,E34-1))</f>
        <v>0</v>
      </c>
    </row>
    <row r="36" spans="1:5">
      <c r="A36">
        <v>35</v>
      </c>
      <c r="B36">
        <v>63</v>
      </c>
      <c r="C36">
        <f>IF(B36&gt;0,B36+'VÝSLEDKY a BODY'!$D$5+'VÝSLEDKY a BODY'!$D$6,IF(C35-1&lt;0,0,C35-1))</f>
        <v>65</v>
      </c>
      <c r="D36">
        <v>0</v>
      </c>
      <c r="E36">
        <f>IF(D36&gt;0,D36+'VÝSLEDKY a BODY'!$D$5+'VÝSLEDKY a BODY'!$D$6,IF(E35-1&lt;0,0,E35-1))</f>
        <v>0</v>
      </c>
    </row>
    <row r="37" spans="1:5">
      <c r="A37">
        <v>36</v>
      </c>
      <c r="B37">
        <v>62</v>
      </c>
      <c r="C37">
        <f>IF(B37&gt;0,B37+'VÝSLEDKY a BODY'!$D$5+'VÝSLEDKY a BODY'!$D$6,IF(C36-1&lt;0,0,C36-1))</f>
        <v>64</v>
      </c>
      <c r="D37">
        <v>0</v>
      </c>
      <c r="E37">
        <f>IF(D37&gt;0,D37+'VÝSLEDKY a BODY'!$D$5+'VÝSLEDKY a BODY'!$D$6,IF(E36-1&lt;0,0,E36-1))</f>
        <v>0</v>
      </c>
    </row>
    <row r="38" spans="1:5">
      <c r="A38">
        <v>37</v>
      </c>
      <c r="B38">
        <v>61</v>
      </c>
      <c r="C38">
        <f>IF(B38&gt;0,B38+'VÝSLEDKY a BODY'!$D$5+'VÝSLEDKY a BODY'!$D$6,IF(C37-1&lt;0,0,C37-1))</f>
        <v>63</v>
      </c>
      <c r="D38">
        <v>0</v>
      </c>
      <c r="E38">
        <f>IF(D38&gt;0,D38+'VÝSLEDKY a BODY'!$D$5+'VÝSLEDKY a BODY'!$D$6,IF(E37-1&lt;0,0,E37-1))</f>
        <v>0</v>
      </c>
    </row>
    <row r="39" spans="1:5">
      <c r="A39">
        <v>38</v>
      </c>
      <c r="B39">
        <v>60</v>
      </c>
      <c r="C39">
        <f>IF(B39&gt;0,B39+'VÝSLEDKY a BODY'!$D$5+'VÝSLEDKY a BODY'!$D$6,IF(C38-1&lt;0,0,C38-1))</f>
        <v>62</v>
      </c>
      <c r="D39">
        <v>0</v>
      </c>
      <c r="E39">
        <f>IF(D39&gt;0,D39+'VÝSLEDKY a BODY'!$D$5+'VÝSLEDKY a BODY'!$D$6,IF(E38-1&lt;0,0,E38-1))</f>
        <v>0</v>
      </c>
    </row>
    <row r="40" spans="1:5">
      <c r="A40">
        <v>39</v>
      </c>
      <c r="B40">
        <v>59</v>
      </c>
      <c r="C40">
        <f>IF(B40&gt;0,B40+'VÝSLEDKY a BODY'!$D$5+'VÝSLEDKY a BODY'!$D$6,IF(C39-1&lt;0,0,C39-1))</f>
        <v>61</v>
      </c>
      <c r="D40">
        <v>0</v>
      </c>
      <c r="E40">
        <f>IF(D40&gt;0,D40+'VÝSLEDKY a BODY'!$D$5+'VÝSLEDKY a BODY'!$D$6,IF(E39-1&lt;0,0,E39-1))</f>
        <v>0</v>
      </c>
    </row>
    <row r="41" spans="1:5">
      <c r="A41">
        <v>40</v>
      </c>
      <c r="B41">
        <v>58</v>
      </c>
      <c r="C41">
        <f>IF(B41&gt;0,B41+'VÝSLEDKY a BODY'!$D$5+'VÝSLEDKY a BODY'!$D$6,IF(C40-1&lt;0,0,C40-1))</f>
        <v>60</v>
      </c>
      <c r="D41">
        <v>0</v>
      </c>
      <c r="E41">
        <f>IF(D41&gt;0,D41+'VÝSLEDKY a BODY'!$D$5+'VÝSLEDKY a BODY'!$D$6,IF(E40-1&lt;0,0,E40-1))</f>
        <v>0</v>
      </c>
    </row>
    <row r="42" spans="1:5">
      <c r="A42">
        <v>41</v>
      </c>
      <c r="B42">
        <v>57</v>
      </c>
      <c r="C42">
        <f>IF(B42&gt;0,B42+'VÝSLEDKY a BODY'!$D$5+'VÝSLEDKY a BODY'!$D$6,IF(C41-1&lt;0,0,C41-1))</f>
        <v>59</v>
      </c>
      <c r="D42">
        <v>0</v>
      </c>
      <c r="E42">
        <f>IF(D42&gt;0,D42+'VÝSLEDKY a BODY'!$D$5+'VÝSLEDKY a BODY'!$D$6,IF(E41-1&lt;0,0,E41-1))</f>
        <v>0</v>
      </c>
    </row>
    <row r="43" spans="1:5">
      <c r="A43">
        <v>42</v>
      </c>
      <c r="B43">
        <v>56</v>
      </c>
      <c r="C43">
        <f>IF(B43&gt;0,B43+'VÝSLEDKY a BODY'!$D$5+'VÝSLEDKY a BODY'!$D$6,IF(C42-1&lt;0,0,C42-1))</f>
        <v>58</v>
      </c>
      <c r="D43">
        <v>0</v>
      </c>
      <c r="E43">
        <f>IF(D43&gt;0,D43+'VÝSLEDKY a BODY'!$D$5+'VÝSLEDKY a BODY'!$D$6,IF(E42-1&lt;0,0,E42-1))</f>
        <v>0</v>
      </c>
    </row>
    <row r="44" spans="1:5">
      <c r="A44">
        <v>43</v>
      </c>
      <c r="B44">
        <v>55</v>
      </c>
      <c r="C44">
        <f>IF(B44&gt;0,B44+'VÝSLEDKY a BODY'!$D$5+'VÝSLEDKY a BODY'!$D$6,IF(C43-1&lt;0,0,C43-1))</f>
        <v>57</v>
      </c>
      <c r="D44">
        <v>0</v>
      </c>
      <c r="E44">
        <f>IF(D44&gt;0,D44+'VÝSLEDKY a BODY'!$D$5+'VÝSLEDKY a BODY'!$D$6,IF(E43-1&lt;0,0,E43-1))</f>
        <v>0</v>
      </c>
    </row>
    <row r="45" spans="1:5">
      <c r="A45">
        <v>44</v>
      </c>
      <c r="B45">
        <v>54</v>
      </c>
      <c r="C45">
        <f>IF(B45&gt;0,B45+'VÝSLEDKY a BODY'!$D$5+'VÝSLEDKY a BODY'!$D$6,IF(C44-1&lt;0,0,C44-1))</f>
        <v>56</v>
      </c>
      <c r="D45">
        <v>0</v>
      </c>
      <c r="E45">
        <f>IF(D45&gt;0,D45+'VÝSLEDKY a BODY'!$D$5+'VÝSLEDKY a BODY'!$D$6,IF(E44-1&lt;0,0,E44-1))</f>
        <v>0</v>
      </c>
    </row>
    <row r="46" spans="1:5">
      <c r="A46">
        <v>45</v>
      </c>
      <c r="B46">
        <v>53</v>
      </c>
      <c r="C46">
        <f>IF(B46&gt;0,B46+'VÝSLEDKY a BODY'!$D$5+'VÝSLEDKY a BODY'!$D$6,IF(C45-1&lt;0,0,C45-1))</f>
        <v>55</v>
      </c>
      <c r="D46">
        <v>0</v>
      </c>
      <c r="E46">
        <f>IF(D46&gt;0,D46+'VÝSLEDKY a BODY'!$D$5+'VÝSLEDKY a BODY'!$D$6,IF(E45-1&lt;0,0,E45-1))</f>
        <v>0</v>
      </c>
    </row>
    <row r="47" spans="1:5">
      <c r="A47">
        <v>46</v>
      </c>
      <c r="B47">
        <v>52</v>
      </c>
      <c r="C47">
        <f>IF(B47&gt;0,B47+'VÝSLEDKY a BODY'!$D$5+'VÝSLEDKY a BODY'!$D$6,IF(C46-1&lt;0,0,C46-1))</f>
        <v>54</v>
      </c>
      <c r="D47">
        <v>0</v>
      </c>
      <c r="E47">
        <f>IF(D47&gt;0,D47+'VÝSLEDKY a BODY'!$D$5+'VÝSLEDKY a BODY'!$D$6,IF(E46-1&lt;0,0,E46-1))</f>
        <v>0</v>
      </c>
    </row>
    <row r="48" spans="1:5">
      <c r="A48">
        <v>47</v>
      </c>
      <c r="B48">
        <v>51</v>
      </c>
      <c r="C48">
        <f>IF(B48&gt;0,B48+'VÝSLEDKY a BODY'!$D$5+'VÝSLEDKY a BODY'!$D$6,IF(C47-1&lt;0,0,C47-1))</f>
        <v>53</v>
      </c>
      <c r="D48">
        <v>0</v>
      </c>
      <c r="E48">
        <f>IF(D48&gt;0,D48+'VÝSLEDKY a BODY'!$D$5+'VÝSLEDKY a BODY'!$D$6,IF(E47-1&lt;0,0,E47-1))</f>
        <v>0</v>
      </c>
    </row>
    <row r="49" spans="1:5">
      <c r="A49">
        <v>48</v>
      </c>
      <c r="B49">
        <v>50</v>
      </c>
      <c r="C49">
        <f>IF(B49&gt;0,B49+'VÝSLEDKY a BODY'!$D$5+'VÝSLEDKY a BODY'!$D$6,IF(C48-1&lt;0,0,C48-1))</f>
        <v>52</v>
      </c>
      <c r="D49">
        <v>0</v>
      </c>
      <c r="E49">
        <f>IF(D49&gt;0,D49+'VÝSLEDKY a BODY'!$D$5+'VÝSLEDKY a BODY'!$D$6,IF(E48-1&lt;0,0,E48-1))</f>
        <v>0</v>
      </c>
    </row>
    <row r="50" spans="1:5">
      <c r="A50">
        <v>49</v>
      </c>
      <c r="B50">
        <v>49</v>
      </c>
      <c r="C50">
        <f>IF(B50&gt;0,B50+'VÝSLEDKY a BODY'!$D$5+'VÝSLEDKY a BODY'!$D$6,IF(C49-1&lt;0,0,C49-1))</f>
        <v>51</v>
      </c>
      <c r="D50">
        <v>0</v>
      </c>
      <c r="E50">
        <f>IF(D50&gt;0,D50+'VÝSLEDKY a BODY'!$D$5+'VÝSLEDKY a BODY'!$D$6,IF(E49-1&lt;0,0,E49-1))</f>
        <v>0</v>
      </c>
    </row>
    <row r="51" spans="1:5">
      <c r="A51">
        <v>50</v>
      </c>
      <c r="B51">
        <v>48</v>
      </c>
      <c r="C51">
        <f>IF(B51&gt;0,B51+'VÝSLEDKY a BODY'!$D$5+'VÝSLEDKY a BODY'!$D$6,IF(C50-1&lt;0,0,C50-1))</f>
        <v>50</v>
      </c>
      <c r="D51">
        <v>0</v>
      </c>
      <c r="E51">
        <f>IF(D51&gt;0,D51+'VÝSLEDKY a BODY'!$D$5+'VÝSLEDKY a BODY'!$D$6,IF(E50-1&lt;0,0,E50-1))</f>
        <v>0</v>
      </c>
    </row>
    <row r="52" spans="1:5">
      <c r="A52">
        <v>51</v>
      </c>
      <c r="B52">
        <v>47</v>
      </c>
      <c r="C52">
        <f>IF(B52&gt;0,B52+'VÝSLEDKY a BODY'!$D$5+'VÝSLEDKY a BODY'!$D$6,IF(C51-1&lt;0,0,C51-1))</f>
        <v>49</v>
      </c>
      <c r="D52">
        <v>0</v>
      </c>
      <c r="E52">
        <f>IF(D52&gt;0,D52+'VÝSLEDKY a BODY'!$D$5+'VÝSLEDKY a BODY'!$D$6,IF(E51-1&lt;0,0,E51-1))</f>
        <v>0</v>
      </c>
    </row>
    <row r="53" spans="1:5">
      <c r="A53">
        <v>52</v>
      </c>
      <c r="B53">
        <v>46</v>
      </c>
      <c r="C53">
        <f>IF(B53&gt;0,B53+'VÝSLEDKY a BODY'!$D$5+'VÝSLEDKY a BODY'!$D$6,IF(C52-1&lt;0,0,C52-1))</f>
        <v>48</v>
      </c>
      <c r="D53">
        <v>0</v>
      </c>
      <c r="E53">
        <f>IF(D53&gt;0,D53+'VÝSLEDKY a BODY'!$D$5+'VÝSLEDKY a BODY'!$D$6,IF(E52-1&lt;0,0,E52-1))</f>
        <v>0</v>
      </c>
    </row>
    <row r="54" spans="1:5">
      <c r="A54">
        <v>53</v>
      </c>
      <c r="B54">
        <v>45</v>
      </c>
      <c r="C54">
        <f>IF(B54&gt;0,B54+'VÝSLEDKY a BODY'!$D$5+'VÝSLEDKY a BODY'!$D$6,IF(C53-1&lt;0,0,C53-1))</f>
        <v>47</v>
      </c>
      <c r="D54">
        <v>0</v>
      </c>
      <c r="E54">
        <f>IF(D54&gt;0,D54+'VÝSLEDKY a BODY'!$D$5+'VÝSLEDKY a BODY'!$D$6,IF(E53-1&lt;0,0,E53-1))</f>
        <v>0</v>
      </c>
    </row>
    <row r="55" spans="1:5">
      <c r="A55">
        <v>54</v>
      </c>
      <c r="B55">
        <v>44</v>
      </c>
      <c r="C55">
        <f>IF(B55&gt;0,B55+'VÝSLEDKY a BODY'!$D$5+'VÝSLEDKY a BODY'!$D$6,IF(C54-1&lt;0,0,C54-1))</f>
        <v>46</v>
      </c>
      <c r="D55">
        <v>0</v>
      </c>
      <c r="E55">
        <f>IF(D55&gt;0,D55+'VÝSLEDKY a BODY'!$D$5+'VÝSLEDKY a BODY'!$D$6,IF(E54-1&lt;0,0,E54-1))</f>
        <v>0</v>
      </c>
    </row>
    <row r="56" spans="1:5">
      <c r="A56">
        <v>55</v>
      </c>
      <c r="B56">
        <v>43</v>
      </c>
      <c r="C56">
        <f>IF(B56&gt;0,B56+'VÝSLEDKY a BODY'!$D$5+'VÝSLEDKY a BODY'!$D$6,IF(C55-1&lt;0,0,C55-1))</f>
        <v>45</v>
      </c>
      <c r="D56">
        <v>0</v>
      </c>
      <c r="E56">
        <f>IF(D56&gt;0,D56+'VÝSLEDKY a BODY'!$D$5+'VÝSLEDKY a BODY'!$D$6,IF(E55-1&lt;0,0,E55-1))</f>
        <v>0</v>
      </c>
    </row>
    <row r="57" spans="1:5">
      <c r="A57">
        <v>56</v>
      </c>
      <c r="B57">
        <v>42</v>
      </c>
      <c r="C57">
        <f>IF(B57&gt;0,B57+'VÝSLEDKY a BODY'!$D$5+'VÝSLEDKY a BODY'!$D$6,IF(C56-1&lt;0,0,C56-1))</f>
        <v>44</v>
      </c>
      <c r="D57">
        <v>0</v>
      </c>
      <c r="E57">
        <f>IF(D57&gt;0,D57+'VÝSLEDKY a BODY'!$D$5+'VÝSLEDKY a BODY'!$D$6,IF(E56-1&lt;0,0,E56-1))</f>
        <v>0</v>
      </c>
    </row>
    <row r="58" spans="1:5">
      <c r="A58">
        <v>57</v>
      </c>
      <c r="B58">
        <v>41</v>
      </c>
      <c r="C58">
        <f>IF(B58&gt;0,B58+'VÝSLEDKY a BODY'!$D$5+'VÝSLEDKY a BODY'!$D$6,IF(C57-1&lt;0,0,C57-1))</f>
        <v>43</v>
      </c>
      <c r="D58">
        <v>0</v>
      </c>
      <c r="E58">
        <f>IF(D58&gt;0,D58+'VÝSLEDKY a BODY'!$D$5+'VÝSLEDKY a BODY'!$D$6,IF(E57-1&lt;0,0,E57-1))</f>
        <v>0</v>
      </c>
    </row>
    <row r="59" spans="1:5">
      <c r="A59">
        <v>58</v>
      </c>
      <c r="B59">
        <v>40</v>
      </c>
      <c r="C59">
        <f>IF(B59&gt;0,B59+'VÝSLEDKY a BODY'!$D$5+'VÝSLEDKY a BODY'!$D$6,IF(C58-1&lt;0,0,C58-1))</f>
        <v>42</v>
      </c>
      <c r="D59">
        <v>0</v>
      </c>
      <c r="E59">
        <f>IF(D59&gt;0,D59+'VÝSLEDKY a BODY'!$D$5+'VÝSLEDKY a BODY'!$D$6,IF(E58-1&lt;0,0,E58-1))</f>
        <v>0</v>
      </c>
    </row>
    <row r="60" spans="1:5">
      <c r="A60">
        <v>59</v>
      </c>
      <c r="B60">
        <v>39</v>
      </c>
      <c r="C60">
        <f>IF(B60&gt;0,B60+'VÝSLEDKY a BODY'!$D$5+'VÝSLEDKY a BODY'!$D$6,IF(C59-1&lt;0,0,C59-1))</f>
        <v>41</v>
      </c>
      <c r="D60">
        <v>0</v>
      </c>
      <c r="E60">
        <f>IF(D60&gt;0,D60+'VÝSLEDKY a BODY'!$D$5+'VÝSLEDKY a BODY'!$D$6,IF(E59-1&lt;0,0,E59-1))</f>
        <v>0</v>
      </c>
    </row>
    <row r="61" spans="1:5">
      <c r="A61">
        <v>60</v>
      </c>
      <c r="B61">
        <v>38</v>
      </c>
      <c r="C61">
        <f>IF(B61&gt;0,B61+'VÝSLEDKY a BODY'!$D$5+'VÝSLEDKY a BODY'!$D$6,IF(C60-1&lt;0,0,C60-1))</f>
        <v>40</v>
      </c>
      <c r="D61">
        <v>0</v>
      </c>
      <c r="E61">
        <f>IF(D61&gt;0,D61+'VÝSLEDKY a BODY'!$D$5+'VÝSLEDKY a BODY'!$D$6,IF(E60-1&lt;0,0,E60-1))</f>
        <v>0</v>
      </c>
    </row>
    <row r="62" spans="1:5">
      <c r="A62">
        <v>61</v>
      </c>
      <c r="B62">
        <v>37</v>
      </c>
      <c r="C62">
        <f>IF(B62&gt;0,B62+'VÝSLEDKY a BODY'!$D$5+'VÝSLEDKY a BODY'!$D$6,IF(C61-1&lt;0,0,C61-1))</f>
        <v>39</v>
      </c>
      <c r="D62">
        <v>0</v>
      </c>
      <c r="E62">
        <f>IF(D62&gt;0,D62+'VÝSLEDKY a BODY'!$D$5+'VÝSLEDKY a BODY'!$D$6,IF(E61-1&lt;0,0,E61-1))</f>
        <v>0</v>
      </c>
    </row>
    <row r="63" spans="1:5">
      <c r="A63">
        <v>62</v>
      </c>
      <c r="B63">
        <v>36</v>
      </c>
      <c r="C63">
        <f>IF(B63&gt;0,B63+'VÝSLEDKY a BODY'!$D$5+'VÝSLEDKY a BODY'!$D$6,IF(C62-1&lt;0,0,C62-1))</f>
        <v>38</v>
      </c>
      <c r="D63">
        <v>0</v>
      </c>
      <c r="E63">
        <f>IF(D63&gt;0,D63+'VÝSLEDKY a BODY'!$D$5+'VÝSLEDKY a BODY'!$D$6,IF(E62-1&lt;0,0,E62-1))</f>
        <v>0</v>
      </c>
    </row>
    <row r="64" spans="1:5">
      <c r="A64">
        <v>63</v>
      </c>
      <c r="B64">
        <v>35</v>
      </c>
      <c r="C64">
        <f>IF(B64&gt;0,B64+'VÝSLEDKY a BODY'!$D$5+'VÝSLEDKY a BODY'!$D$6,IF(C63-1&lt;0,0,C63-1))</f>
        <v>37</v>
      </c>
      <c r="D64">
        <v>0</v>
      </c>
      <c r="E64">
        <f>IF(D64&gt;0,D64+'VÝSLEDKY a BODY'!$D$5+'VÝSLEDKY a BODY'!$D$6,IF(E63-1&lt;0,0,E63-1))</f>
        <v>0</v>
      </c>
    </row>
    <row r="65" spans="1:5">
      <c r="A65">
        <v>64</v>
      </c>
      <c r="B65">
        <v>34</v>
      </c>
      <c r="C65">
        <f>IF(B65&gt;0,B65+'VÝSLEDKY a BODY'!$D$5+'VÝSLEDKY a BODY'!$D$6,IF(C64-1&lt;0,0,C64-1))</f>
        <v>36</v>
      </c>
      <c r="D65">
        <v>0</v>
      </c>
      <c r="E65">
        <f>IF(D65&gt;0,D65+'VÝSLEDKY a BODY'!$D$5+'VÝSLEDKY a BODY'!$D$6,IF(E64-1&lt;0,0,E64-1))</f>
        <v>0</v>
      </c>
    </row>
    <row r="66" spans="1:5">
      <c r="A66">
        <v>65</v>
      </c>
      <c r="B66">
        <v>33</v>
      </c>
      <c r="C66">
        <f>IF(B66&gt;0,B66+'VÝSLEDKY a BODY'!$D$5+'VÝSLEDKY a BODY'!$D$6,IF(C65-1&lt;0,0,C65-1))</f>
        <v>35</v>
      </c>
      <c r="D66">
        <v>0</v>
      </c>
      <c r="E66">
        <f>IF(D66&gt;0,D66+'VÝSLEDKY a BODY'!$D$5+'VÝSLEDKY a BODY'!$D$6,IF(E65-1&lt;0,0,E65-1))</f>
        <v>0</v>
      </c>
    </row>
    <row r="67" spans="1:5">
      <c r="A67">
        <v>66</v>
      </c>
      <c r="B67">
        <v>32</v>
      </c>
      <c r="C67">
        <f>IF(B67&gt;0,B67+'VÝSLEDKY a BODY'!$D$5+'VÝSLEDKY a BODY'!$D$6,IF(C66-1&lt;0,0,C66-1))</f>
        <v>34</v>
      </c>
      <c r="D67">
        <v>0</v>
      </c>
      <c r="E67">
        <f>IF(D67&gt;0,D67+'VÝSLEDKY a BODY'!$D$5+'VÝSLEDKY a BODY'!$D$6,IF(E66-1&lt;0,0,E66-1))</f>
        <v>0</v>
      </c>
    </row>
    <row r="68" spans="1:5">
      <c r="A68">
        <v>67</v>
      </c>
      <c r="B68">
        <v>31</v>
      </c>
      <c r="C68">
        <f>IF(B68&gt;0,B68+'VÝSLEDKY a BODY'!$D$5+'VÝSLEDKY a BODY'!$D$6,IF(C67-1&lt;0,0,C67-1))</f>
        <v>33</v>
      </c>
      <c r="D68">
        <v>0</v>
      </c>
      <c r="E68">
        <f>IF(D68&gt;0,D68+'VÝSLEDKY a BODY'!$D$5+'VÝSLEDKY a BODY'!$D$6,IF(E67-1&lt;0,0,E67-1))</f>
        <v>0</v>
      </c>
    </row>
    <row r="69" spans="1:5">
      <c r="A69">
        <v>68</v>
      </c>
      <c r="B69">
        <v>30</v>
      </c>
      <c r="C69">
        <f>IF(B69&gt;0,B69+'VÝSLEDKY a BODY'!$D$5+'VÝSLEDKY a BODY'!$D$6,IF(C68-1&lt;0,0,C68-1))</f>
        <v>32</v>
      </c>
      <c r="D69">
        <v>0</v>
      </c>
      <c r="E69">
        <f>IF(D69&gt;0,D69+'VÝSLEDKY a BODY'!$D$5+'VÝSLEDKY a BODY'!$D$6,IF(E68-1&lt;0,0,E68-1))</f>
        <v>0</v>
      </c>
    </row>
    <row r="70" spans="1:5">
      <c r="A70">
        <v>69</v>
      </c>
      <c r="B70">
        <v>29</v>
      </c>
      <c r="C70">
        <f>IF(B70&gt;0,B70+'VÝSLEDKY a BODY'!$D$5+'VÝSLEDKY a BODY'!$D$6,IF(C69-1&lt;0,0,C69-1))</f>
        <v>31</v>
      </c>
      <c r="D70">
        <v>0</v>
      </c>
      <c r="E70">
        <f>IF(D70&gt;0,D70+'VÝSLEDKY a BODY'!$D$5+'VÝSLEDKY a BODY'!$D$6,IF(E69-1&lt;0,0,E69-1))</f>
        <v>0</v>
      </c>
    </row>
    <row r="71" spans="1:5">
      <c r="A71">
        <v>70</v>
      </c>
      <c r="B71">
        <v>28</v>
      </c>
      <c r="C71">
        <f>IF(B71&gt;0,B71+'VÝSLEDKY a BODY'!$D$5+'VÝSLEDKY a BODY'!$D$6,IF(C70-1&lt;0,0,C70-1))</f>
        <v>30</v>
      </c>
      <c r="D71">
        <v>0</v>
      </c>
      <c r="E71">
        <f>IF(D71&gt;0,D71+'VÝSLEDKY a BODY'!$D$5+'VÝSLEDKY a BODY'!$D$6,IF(E70-1&lt;0,0,E70-1))</f>
        <v>0</v>
      </c>
    </row>
    <row r="72" spans="1:5">
      <c r="A72">
        <v>71</v>
      </c>
      <c r="B72">
        <v>27</v>
      </c>
      <c r="C72">
        <f>IF(B72&gt;0,B72+'VÝSLEDKY a BODY'!$D$5+'VÝSLEDKY a BODY'!$D$6,IF(C71-1&lt;0,0,C71-1))</f>
        <v>29</v>
      </c>
      <c r="D72">
        <v>0</v>
      </c>
      <c r="E72">
        <f>IF(D72&gt;0,D72+'VÝSLEDKY a BODY'!$D$5+'VÝSLEDKY a BODY'!$D$6,IF(E71-1&lt;0,0,E71-1))</f>
        <v>0</v>
      </c>
    </row>
    <row r="73" spans="1:5">
      <c r="A73">
        <v>72</v>
      </c>
      <c r="B73">
        <v>26</v>
      </c>
      <c r="C73">
        <f>IF(B73&gt;0,B73+'VÝSLEDKY a BODY'!$D$5+'VÝSLEDKY a BODY'!$D$6,IF(C72-1&lt;0,0,C72-1))</f>
        <v>28</v>
      </c>
      <c r="D73">
        <v>0</v>
      </c>
      <c r="E73">
        <f>IF(D73&gt;0,D73+'VÝSLEDKY a BODY'!$D$5+'VÝSLEDKY a BODY'!$D$6,IF(E72-1&lt;0,0,E72-1))</f>
        <v>0</v>
      </c>
    </row>
    <row r="74" spans="1:5">
      <c r="A74">
        <v>73</v>
      </c>
      <c r="B74">
        <v>25</v>
      </c>
      <c r="C74">
        <f>IF(B74&gt;0,B74+'VÝSLEDKY a BODY'!$D$5+'VÝSLEDKY a BODY'!$D$6,IF(C73-1&lt;0,0,C73-1))</f>
        <v>27</v>
      </c>
      <c r="D74">
        <v>0</v>
      </c>
      <c r="E74">
        <f>IF(D74&gt;0,D74+'VÝSLEDKY a BODY'!$D$5+'VÝSLEDKY a BODY'!$D$6,IF(E73-1&lt;0,0,E73-1))</f>
        <v>0</v>
      </c>
    </row>
    <row r="75" spans="1:5">
      <c r="A75">
        <v>74</v>
      </c>
      <c r="B75">
        <v>24</v>
      </c>
      <c r="C75">
        <f>IF(B75&gt;0,B75+'VÝSLEDKY a BODY'!$D$5+'VÝSLEDKY a BODY'!$D$6,IF(C74-1&lt;0,0,C74-1))</f>
        <v>26</v>
      </c>
      <c r="D75">
        <v>0</v>
      </c>
      <c r="E75">
        <f>IF(D75&gt;0,D75+'VÝSLEDKY a BODY'!$D$5+'VÝSLEDKY a BODY'!$D$6,IF(E74-1&lt;0,0,E74-1))</f>
        <v>0</v>
      </c>
    </row>
    <row r="76" spans="1:5">
      <c r="A76">
        <v>75</v>
      </c>
      <c r="B76">
        <v>23</v>
      </c>
      <c r="C76">
        <f>IF(B76&gt;0,B76+'VÝSLEDKY a BODY'!$D$5+'VÝSLEDKY a BODY'!$D$6,IF(C75-1&lt;0,0,C75-1))</f>
        <v>25</v>
      </c>
      <c r="D76">
        <v>0</v>
      </c>
      <c r="E76">
        <f>IF(D76&gt;0,D76+'VÝSLEDKY a BODY'!$D$5+'VÝSLEDKY a BODY'!$D$6,IF(E75-1&lt;0,0,E75-1))</f>
        <v>0</v>
      </c>
    </row>
    <row r="77" spans="1:5">
      <c r="A77">
        <v>76</v>
      </c>
      <c r="B77">
        <v>22</v>
      </c>
      <c r="C77">
        <f>IF(B77&gt;0,B77+'VÝSLEDKY a BODY'!$D$5+'VÝSLEDKY a BODY'!$D$6,IF(C76-1&lt;0,0,C76-1))</f>
        <v>24</v>
      </c>
      <c r="D77">
        <v>0</v>
      </c>
      <c r="E77">
        <f>IF(D77&gt;0,D77+'VÝSLEDKY a BODY'!$D$5+'VÝSLEDKY a BODY'!$D$6,IF(E76-1&lt;0,0,E76-1))</f>
        <v>0</v>
      </c>
    </row>
    <row r="78" spans="1:5">
      <c r="A78">
        <v>77</v>
      </c>
      <c r="B78">
        <v>21</v>
      </c>
      <c r="C78">
        <f>IF(B78&gt;0,B78+'VÝSLEDKY a BODY'!$D$5+'VÝSLEDKY a BODY'!$D$6,IF(C77-1&lt;0,0,C77-1))</f>
        <v>23</v>
      </c>
      <c r="D78">
        <v>0</v>
      </c>
      <c r="E78">
        <f>IF(D78&gt;0,D78+'VÝSLEDKY a BODY'!$D$5+'VÝSLEDKY a BODY'!$D$6,IF(E77-1&lt;0,0,E77-1))</f>
        <v>0</v>
      </c>
    </row>
    <row r="79" spans="1:5">
      <c r="A79">
        <v>78</v>
      </c>
      <c r="B79">
        <v>20</v>
      </c>
      <c r="C79">
        <f>IF(B79&gt;0,B79+'VÝSLEDKY a BODY'!$D$5+'VÝSLEDKY a BODY'!$D$6,IF(C78-1&lt;0,0,C78-1))</f>
        <v>22</v>
      </c>
      <c r="D79">
        <v>0</v>
      </c>
      <c r="E79">
        <f>IF(D79&gt;0,D79+'VÝSLEDKY a BODY'!$D$5+'VÝSLEDKY a BODY'!$D$6,IF(E78-1&lt;0,0,E78-1))</f>
        <v>0</v>
      </c>
    </row>
    <row r="80" spans="1:5">
      <c r="A80">
        <v>79</v>
      </c>
      <c r="B80">
        <v>19</v>
      </c>
      <c r="C80">
        <f>IF(B80&gt;0,B80+'VÝSLEDKY a BODY'!$D$5+'VÝSLEDKY a BODY'!$D$6,IF(C79-1&lt;0,0,C79-1))</f>
        <v>21</v>
      </c>
      <c r="D80">
        <v>0</v>
      </c>
      <c r="E80">
        <f>IF(D80&gt;0,D80+'VÝSLEDKY a BODY'!$D$5+'VÝSLEDKY a BODY'!$D$6,IF(E79-1&lt;0,0,E79-1))</f>
        <v>0</v>
      </c>
    </row>
    <row r="81" spans="1:5">
      <c r="A81">
        <v>80</v>
      </c>
      <c r="B81">
        <v>18</v>
      </c>
      <c r="C81">
        <f>IF(B81&gt;0,B81+'VÝSLEDKY a BODY'!$D$5+'VÝSLEDKY a BODY'!$D$6,IF(C80-1&lt;0,0,C80-1))</f>
        <v>20</v>
      </c>
      <c r="D81">
        <v>0</v>
      </c>
      <c r="E81">
        <f>IF(D81&gt;0,D81+'VÝSLEDKY a BODY'!$D$5+'VÝSLEDKY a BODY'!$D$6,IF(E80-1&lt;0,0,E80-1))</f>
        <v>0</v>
      </c>
    </row>
    <row r="82" spans="1:5">
      <c r="A82">
        <v>81</v>
      </c>
      <c r="B82">
        <v>17</v>
      </c>
      <c r="C82">
        <f>IF(B82&gt;0,B82+'VÝSLEDKY a BODY'!$D$5+'VÝSLEDKY a BODY'!$D$6,IF(C81-1&lt;0,0,C81-1))</f>
        <v>19</v>
      </c>
      <c r="D82">
        <v>0</v>
      </c>
      <c r="E82">
        <f>IF(D82&gt;0,D82+'VÝSLEDKY a BODY'!$D$5+'VÝSLEDKY a BODY'!$D$6,IF(E81-1&lt;0,0,E81-1))</f>
        <v>0</v>
      </c>
    </row>
    <row r="83" spans="1:5">
      <c r="A83">
        <v>82</v>
      </c>
      <c r="B83">
        <v>16</v>
      </c>
      <c r="C83">
        <f>IF(B83&gt;0,B83+'VÝSLEDKY a BODY'!$D$5+'VÝSLEDKY a BODY'!$D$6,IF(C82-1&lt;0,0,C82-1))</f>
        <v>18</v>
      </c>
      <c r="D83">
        <v>0</v>
      </c>
      <c r="E83">
        <f>IF(D83&gt;0,D83+'VÝSLEDKY a BODY'!$D$5+'VÝSLEDKY a BODY'!$D$6,IF(E82-1&lt;0,0,E82-1))</f>
        <v>0</v>
      </c>
    </row>
    <row r="84" spans="1:5">
      <c r="A84">
        <v>83</v>
      </c>
      <c r="B84">
        <v>15</v>
      </c>
      <c r="C84">
        <f>IF(B84&gt;0,B84+'VÝSLEDKY a BODY'!$D$5+'VÝSLEDKY a BODY'!$D$6,IF(C83-1&lt;0,0,C83-1))</f>
        <v>17</v>
      </c>
      <c r="D84">
        <v>0</v>
      </c>
      <c r="E84">
        <f>IF(D84&gt;0,D84+'VÝSLEDKY a BODY'!$D$5+'VÝSLEDKY a BODY'!$D$6,IF(E83-1&lt;0,0,E83-1))</f>
        <v>0</v>
      </c>
    </row>
    <row r="85" spans="1:5">
      <c r="A85">
        <v>84</v>
      </c>
      <c r="B85">
        <v>14</v>
      </c>
      <c r="C85">
        <f>IF(B85&gt;0,B85+'VÝSLEDKY a BODY'!$D$5+'VÝSLEDKY a BODY'!$D$6,IF(C84-1&lt;0,0,C84-1))</f>
        <v>16</v>
      </c>
      <c r="D85">
        <v>0</v>
      </c>
      <c r="E85">
        <f>IF(D85&gt;0,D85+'VÝSLEDKY a BODY'!$D$5+'VÝSLEDKY a BODY'!$D$6,IF(E84-1&lt;0,0,E84-1))</f>
        <v>0</v>
      </c>
    </row>
    <row r="86" spans="1:5">
      <c r="A86">
        <v>85</v>
      </c>
      <c r="B86">
        <v>13</v>
      </c>
      <c r="C86">
        <f>IF(B86&gt;0,B86+'VÝSLEDKY a BODY'!$D$5+'VÝSLEDKY a BODY'!$D$6,IF(C85-1&lt;0,0,C85-1))</f>
        <v>15</v>
      </c>
      <c r="D86">
        <v>0</v>
      </c>
      <c r="E86">
        <f>IF(D86&gt;0,D86+'VÝSLEDKY a BODY'!$D$5+'VÝSLEDKY a BODY'!$D$6,IF(E85-1&lt;0,0,E85-1))</f>
        <v>0</v>
      </c>
    </row>
    <row r="87" spans="1:5">
      <c r="A87">
        <v>86</v>
      </c>
      <c r="B87">
        <v>12</v>
      </c>
      <c r="C87">
        <f>IF(B87&gt;0,B87+'VÝSLEDKY a BODY'!$D$5+'VÝSLEDKY a BODY'!$D$6,IF(C86-1&lt;0,0,C86-1))</f>
        <v>14</v>
      </c>
      <c r="D87">
        <v>0</v>
      </c>
      <c r="E87">
        <f>IF(D87&gt;0,D87+'VÝSLEDKY a BODY'!$D$5+'VÝSLEDKY a BODY'!$D$6,IF(E86-1&lt;0,0,E86-1))</f>
        <v>0</v>
      </c>
    </row>
    <row r="88" spans="1:5">
      <c r="A88">
        <v>87</v>
      </c>
      <c r="B88">
        <v>11</v>
      </c>
      <c r="C88">
        <f>IF(B88&gt;0,B88+'VÝSLEDKY a BODY'!$D$5+'VÝSLEDKY a BODY'!$D$6,IF(C87-1&lt;0,0,C87-1))</f>
        <v>13</v>
      </c>
      <c r="D88">
        <v>0</v>
      </c>
      <c r="E88">
        <f>IF(D88&gt;0,D88+'VÝSLEDKY a BODY'!$D$5+'VÝSLEDKY a BODY'!$D$6,IF(E87-1&lt;0,0,E87-1))</f>
        <v>0</v>
      </c>
    </row>
    <row r="89" spans="1:5">
      <c r="A89">
        <v>88</v>
      </c>
      <c r="B89">
        <v>10</v>
      </c>
      <c r="C89">
        <f>IF(B89&gt;0,B89+'VÝSLEDKY a BODY'!$D$5+'VÝSLEDKY a BODY'!$D$6,IF(C88-1&lt;0,0,C88-1))</f>
        <v>12</v>
      </c>
      <c r="D89">
        <v>0</v>
      </c>
      <c r="E89">
        <f>IF(D89&gt;0,D89+'VÝSLEDKY a BODY'!$D$5+'VÝSLEDKY a BODY'!$D$6,IF(E88-1&lt;0,0,E88-1))</f>
        <v>0</v>
      </c>
    </row>
    <row r="90" spans="1:5">
      <c r="A90">
        <v>89</v>
      </c>
      <c r="B90">
        <v>9</v>
      </c>
      <c r="C90">
        <f>IF(B90&gt;0,B90+'VÝSLEDKY a BODY'!$D$5+'VÝSLEDKY a BODY'!$D$6,IF(C89-1&lt;0,0,C89-1))</f>
        <v>11</v>
      </c>
      <c r="D90">
        <v>0</v>
      </c>
      <c r="E90">
        <f>IF(D90&gt;0,D90+'VÝSLEDKY a BODY'!$D$5+'VÝSLEDKY a BODY'!$D$6,IF(E89-1&lt;0,0,E89-1))</f>
        <v>0</v>
      </c>
    </row>
    <row r="91" spans="1:5">
      <c r="A91">
        <v>90</v>
      </c>
      <c r="B91">
        <v>8</v>
      </c>
      <c r="C91">
        <f>IF(B91&gt;0,B91+'VÝSLEDKY a BODY'!$D$5+'VÝSLEDKY a BODY'!$D$6,IF(C90-1&lt;0,0,C90-1))</f>
        <v>10</v>
      </c>
      <c r="D91">
        <v>0</v>
      </c>
      <c r="E91">
        <f>IF(D91&gt;0,D91+'VÝSLEDKY a BODY'!$D$5+'VÝSLEDKY a BODY'!$D$6,IF(E90-1&lt;0,0,E90-1))</f>
        <v>0</v>
      </c>
    </row>
    <row r="92" spans="1:5">
      <c r="A92">
        <v>91</v>
      </c>
      <c r="B92">
        <v>7</v>
      </c>
      <c r="C92">
        <f>IF(B92&gt;0,B92+'VÝSLEDKY a BODY'!$D$5+'VÝSLEDKY a BODY'!$D$6,IF(C91-1&lt;0,0,C91-1))</f>
        <v>9</v>
      </c>
      <c r="D92">
        <v>0</v>
      </c>
      <c r="E92">
        <f>IF(D92&gt;0,D92+'VÝSLEDKY a BODY'!$D$5+'VÝSLEDKY a BODY'!$D$6,IF(E91-1&lt;0,0,E91-1))</f>
        <v>0</v>
      </c>
    </row>
    <row r="93" spans="1:5">
      <c r="A93">
        <v>92</v>
      </c>
      <c r="B93">
        <v>6</v>
      </c>
      <c r="C93">
        <f>IF(B93&gt;0,B93+'VÝSLEDKY a BODY'!$D$5+'VÝSLEDKY a BODY'!$D$6,IF(C92-1&lt;0,0,C92-1))</f>
        <v>8</v>
      </c>
      <c r="D93">
        <v>0</v>
      </c>
      <c r="E93">
        <f>IF(D93&gt;0,D93+'VÝSLEDKY a BODY'!$D$5+'VÝSLEDKY a BODY'!$D$6,IF(E92-1&lt;0,0,E92-1))</f>
        <v>0</v>
      </c>
    </row>
    <row r="94" spans="1:5">
      <c r="A94">
        <v>93</v>
      </c>
      <c r="B94">
        <v>5</v>
      </c>
      <c r="C94">
        <f>IF(B94&gt;0,B94+'VÝSLEDKY a BODY'!$D$5+'VÝSLEDKY a BODY'!$D$6,IF(C93-1&lt;0,0,C93-1))</f>
        <v>7</v>
      </c>
      <c r="D94">
        <v>0</v>
      </c>
      <c r="E94">
        <f>IF(D94&gt;0,D94+'VÝSLEDKY a BODY'!$D$5+'VÝSLEDKY a BODY'!$D$6,IF(E93-1&lt;0,0,E93-1))</f>
        <v>0</v>
      </c>
    </row>
    <row r="95" spans="1:5">
      <c r="A95">
        <v>94</v>
      </c>
      <c r="B95">
        <v>4</v>
      </c>
      <c r="C95">
        <f>IF(B95&gt;0,B95+'VÝSLEDKY a BODY'!$D$5+'VÝSLEDKY a BODY'!$D$6,IF(C94-1&lt;0,0,C94-1))</f>
        <v>6</v>
      </c>
      <c r="D95">
        <v>0</v>
      </c>
      <c r="E95">
        <f>IF(D95&gt;0,D95+'VÝSLEDKY a BODY'!$D$5+'VÝSLEDKY a BODY'!$D$6,IF(E94-1&lt;0,0,E94-1))</f>
        <v>0</v>
      </c>
    </row>
    <row r="96" spans="1:5">
      <c r="A96">
        <v>95</v>
      </c>
      <c r="B96">
        <v>3</v>
      </c>
      <c r="C96">
        <f>IF(B96&gt;0,B96+'VÝSLEDKY a BODY'!$D$5+'VÝSLEDKY a BODY'!$D$6,IF(C95-1&lt;0,0,C95-1))</f>
        <v>5</v>
      </c>
      <c r="D96">
        <v>0</v>
      </c>
      <c r="E96">
        <f>IF(D96&gt;0,D96+'VÝSLEDKY a BODY'!$D$5+'VÝSLEDKY a BODY'!$D$6,IF(E95-1&lt;0,0,E95-1))</f>
        <v>0</v>
      </c>
    </row>
    <row r="97" spans="1:5">
      <c r="A97">
        <v>96</v>
      </c>
      <c r="B97">
        <v>2</v>
      </c>
      <c r="C97">
        <f>IF(B97&gt;0,B97+'VÝSLEDKY a BODY'!$D$5+'VÝSLEDKY a BODY'!$D$6,IF(C96-1&lt;0,0,C96-1))</f>
        <v>4</v>
      </c>
      <c r="D97">
        <v>0</v>
      </c>
      <c r="E97">
        <f>IF(D97&gt;0,D97+'VÝSLEDKY a BODY'!$D$5+'VÝSLEDKY a BODY'!$D$6,IF(E96-1&lt;0,0,E96-1))</f>
        <v>0</v>
      </c>
    </row>
    <row r="98" spans="1:5">
      <c r="A98">
        <v>97</v>
      </c>
      <c r="B98">
        <v>1</v>
      </c>
      <c r="C98">
        <f>IF(B98&gt;0,B98+'VÝSLEDKY a BODY'!$D$5+'VÝSLEDKY a BODY'!$D$6,IF(C97-1&lt;0,0,C97-1))</f>
        <v>3</v>
      </c>
      <c r="D98">
        <v>0</v>
      </c>
      <c r="E98">
        <f>IF(D98&gt;0,D98+'VÝSLEDKY a BODY'!$D$5+'VÝSLEDKY a BODY'!$D$6,IF(E97-1&lt;0,0,E97-1))</f>
        <v>0</v>
      </c>
    </row>
    <row r="99" spans="1:5">
      <c r="A99">
        <v>98</v>
      </c>
      <c r="B99">
        <v>0</v>
      </c>
      <c r="C99">
        <f>IF(B99&gt;0,B99+'VÝSLEDKY a BODY'!$D$5+'VÝSLEDKY a BODY'!$D$6,IF(C98-1&lt;0,0,C98-1))</f>
        <v>2</v>
      </c>
      <c r="D99">
        <v>0</v>
      </c>
      <c r="E99">
        <f>IF(D99&gt;0,D99+'VÝSLEDKY a BODY'!$D$5+'VÝSLEDKY a BODY'!$D$6,IF(E98-1&lt;0,0,E98-1))</f>
        <v>0</v>
      </c>
    </row>
    <row r="100" spans="1:5">
      <c r="A100">
        <v>99</v>
      </c>
      <c r="B100">
        <v>0</v>
      </c>
      <c r="C100">
        <f>IF(B100&gt;0,B100+'VÝSLEDKY a BODY'!$D$5+'VÝSLEDKY a BODY'!$D$6,IF(C99-1&lt;0,0,C99-1))</f>
        <v>1</v>
      </c>
      <c r="D100">
        <v>0</v>
      </c>
      <c r="E100">
        <f>IF(D100&gt;0,D100+'VÝSLEDKY a BODY'!$D$5+'VÝSLEDKY a BODY'!$D$6,IF(E99-1&lt;0,0,E99-1))</f>
        <v>0</v>
      </c>
    </row>
    <row r="101" spans="1:5">
      <c r="A101">
        <v>100</v>
      </c>
      <c r="B101">
        <v>0</v>
      </c>
      <c r="C101">
        <f>IF(B101&gt;0,B101+'VÝSLEDKY a BODY'!$D$5+'VÝSLEDKY a BODY'!$D$6,IF(C100-1&lt;0,0,C100-1))</f>
        <v>0</v>
      </c>
      <c r="D101">
        <v>0</v>
      </c>
      <c r="E101">
        <f>IF(D101&gt;0,D101+'VÝSLEDKY a BODY'!$D$5+'VÝSLEDKY a BODY'!$D$6,IF(E100-1&lt;0,0,E100-1))</f>
        <v>0</v>
      </c>
    </row>
    <row r="102" spans="1:5">
      <c r="A102">
        <v>101</v>
      </c>
      <c r="B102">
        <v>0</v>
      </c>
      <c r="C102">
        <f>IF(B102&gt;0,B102+'VÝSLEDKY a BODY'!$D$5+'VÝSLEDKY a BODY'!$D$6,IF(C101-1&lt;0,0,C101-1))</f>
        <v>0</v>
      </c>
      <c r="D102">
        <v>0</v>
      </c>
      <c r="E102">
        <f>IF(D102&gt;0,D102+'VÝSLEDKY a BODY'!$D$5+'VÝSLEDKY a BODY'!$D$6,IF(E101-1&lt;0,0,E101-1))</f>
        <v>0</v>
      </c>
    </row>
    <row r="103" spans="1:5">
      <c r="A103">
        <v>102</v>
      </c>
      <c r="B103">
        <v>0</v>
      </c>
      <c r="C103">
        <f>IF(B103&gt;0,B103+'VÝSLEDKY a BODY'!$D$5+'VÝSLEDKY a BODY'!$D$6,IF(C102-1&lt;0,0,C102-1))</f>
        <v>0</v>
      </c>
      <c r="D103">
        <v>0</v>
      </c>
      <c r="E103">
        <f>IF(D103&gt;0,D103+'VÝSLEDKY a BODY'!$D$5+'VÝSLEDKY a BODY'!$D$6,IF(E102-1&lt;0,0,E102-1))</f>
        <v>0</v>
      </c>
    </row>
    <row r="104" spans="1:5">
      <c r="A104">
        <v>103</v>
      </c>
      <c r="B104">
        <v>0</v>
      </c>
      <c r="C104">
        <f>IF(B104&gt;0,B104+'VÝSLEDKY a BODY'!$D$5+'VÝSLEDKY a BODY'!$D$6,IF(C103-1&lt;0,0,C103-1))</f>
        <v>0</v>
      </c>
      <c r="D104">
        <v>0</v>
      </c>
      <c r="E104">
        <f>IF(D104&gt;0,D104+'VÝSLEDKY a BODY'!$D$5+'VÝSLEDKY a BODY'!$D$6,IF(E103-1&lt;0,0,E103-1))</f>
        <v>0</v>
      </c>
    </row>
    <row r="105" spans="1:5">
      <c r="A105">
        <v>104</v>
      </c>
      <c r="B105">
        <v>0</v>
      </c>
      <c r="C105">
        <f>IF(B105&gt;0,B105+'VÝSLEDKY a BODY'!$D$5+'VÝSLEDKY a BODY'!$D$6,IF(C104-1&lt;0,0,C104-1))</f>
        <v>0</v>
      </c>
      <c r="D105">
        <v>0</v>
      </c>
      <c r="E105">
        <f>IF(D105&gt;0,D105+'VÝSLEDKY a BODY'!$D$5+'VÝSLEDKY a BODY'!$D$6,IF(E104-1&lt;0,0,E104-1))</f>
        <v>0</v>
      </c>
    </row>
    <row r="106" spans="1:5">
      <c r="A106">
        <v>105</v>
      </c>
      <c r="B106">
        <v>0</v>
      </c>
      <c r="C106">
        <f>IF(B106&gt;0,B106+'VÝSLEDKY a BODY'!$D$5+'VÝSLEDKY a BODY'!$D$6,IF(C105-1&lt;0,0,C105-1))</f>
        <v>0</v>
      </c>
      <c r="D106">
        <v>0</v>
      </c>
      <c r="E106">
        <f>IF(D106&gt;0,D106+'VÝSLEDKY a BODY'!$D$5+'VÝSLEDKY a BODY'!$D$6,IF(E105-1&lt;0,0,E105-1))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DETAIL</vt:lpstr>
      <vt:lpstr>VÝSLEDKY a BODY</vt:lpstr>
      <vt:lpstr>záv_kat</vt:lpstr>
      <vt:lpstr>body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fuchance</dc:creator>
  <cp:lastModifiedBy>Martin Gazda</cp:lastModifiedBy>
  <cp:lastPrinted>2014-09-21T10:57:35Z</cp:lastPrinted>
  <dcterms:created xsi:type="dcterms:W3CDTF">2014-09-18T18:50:42Z</dcterms:created>
  <dcterms:modified xsi:type="dcterms:W3CDTF">2014-09-21T10:58:15Z</dcterms:modified>
</cp:coreProperties>
</file>