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25" windowHeight="10425" activeTab="4"/>
  </bookViews>
  <sheets>
    <sheet name="návod" sheetId="5" r:id="rId1"/>
    <sheet name="1. Index" sheetId="3" r:id="rId2"/>
    <sheet name="2. Kategorie" sheetId="2" r:id="rId3"/>
    <sheet name="3. REGISTRACE" sheetId="1" r:id="rId4"/>
    <sheet name="4. VYSLEDKY" sheetId="4" r:id="rId5"/>
  </sheets>
  <definedNames>
    <definedName name="_xlnm.Print_Titles" localSheetId="2">'2. Kategorie'!$17:$17</definedName>
    <definedName name="_xlnm.Print_Area" localSheetId="1">'1. Index'!$B$1:$F$22</definedName>
    <definedName name="_xlnm.Print_Area" localSheetId="2">'2. Kategorie'!$B:$I</definedName>
    <definedName name="_xlnm.Print_Area" localSheetId="3">'3. REGISTRACE'!$B:$G</definedName>
    <definedName name="_xlnm.Print_Area" localSheetId="4">'4. VYSLEDKY'!$B:$M</definedName>
    <definedName name="_xlnm.Print_Area" localSheetId="0">návod!$B:$C</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1" i="4" l="1"/>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G10"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L120" i="4" l="1"/>
  <c r="M120" i="4" s="1"/>
  <c r="L121" i="4"/>
  <c r="M121" i="4" s="1"/>
  <c r="L122" i="4"/>
  <c r="M122" i="4" s="1"/>
  <c r="L123" i="4"/>
  <c r="M123" i="4" s="1"/>
  <c r="L124" i="4"/>
  <c r="M124" i="4" s="1"/>
  <c r="L125" i="4"/>
  <c r="M125" i="4" s="1"/>
  <c r="L126" i="4"/>
  <c r="M126" i="4" s="1"/>
  <c r="L127" i="4"/>
  <c r="M127" i="4" s="1"/>
  <c r="L128" i="4"/>
  <c r="M128" i="4" s="1"/>
  <c r="L129" i="4"/>
  <c r="M129" i="4" s="1"/>
  <c r="L130" i="4"/>
  <c r="M130" i="4" s="1"/>
  <c r="L131" i="4"/>
  <c r="M131" i="4" s="1"/>
  <c r="L132" i="4"/>
  <c r="M132" i="4" s="1"/>
  <c r="L133" i="4"/>
  <c r="M133" i="4" s="1"/>
  <c r="L134" i="4"/>
  <c r="M134" i="4" s="1"/>
  <c r="L135" i="4"/>
  <c r="M135" i="4" s="1"/>
  <c r="L136" i="4"/>
  <c r="M136" i="4" s="1"/>
  <c r="L137" i="4"/>
  <c r="M137" i="4" s="1"/>
  <c r="L138" i="4"/>
  <c r="M138" i="4" s="1"/>
  <c r="L139" i="4"/>
  <c r="M139" i="4" s="1"/>
  <c r="L140" i="4"/>
  <c r="M140" i="4" s="1"/>
  <c r="L141" i="4"/>
  <c r="M141" i="4" s="1"/>
  <c r="L142" i="4"/>
  <c r="M142" i="4" s="1"/>
  <c r="L143" i="4"/>
  <c r="M143" i="4" s="1"/>
  <c r="L144" i="4"/>
  <c r="M144" i="4" s="1"/>
  <c r="L145" i="4"/>
  <c r="M145" i="4" s="1"/>
  <c r="L146" i="4"/>
  <c r="M146" i="4" s="1"/>
  <c r="L147" i="4"/>
  <c r="M147" i="4" s="1"/>
  <c r="L148" i="4"/>
  <c r="M148" i="4" s="1"/>
  <c r="L149" i="4"/>
  <c r="M149" i="4" s="1"/>
  <c r="L150" i="4"/>
  <c r="M150" i="4" s="1"/>
  <c r="L151" i="4"/>
  <c r="M151" i="4" s="1"/>
  <c r="L152" i="4"/>
  <c r="M152" i="4" s="1"/>
  <c r="L153" i="4"/>
  <c r="M153" i="4" s="1"/>
  <c r="L154" i="4"/>
  <c r="M154" i="4" s="1"/>
  <c r="L155" i="4"/>
  <c r="M155" i="4" s="1"/>
  <c r="L156" i="4"/>
  <c r="M156" i="4" s="1"/>
  <c r="L157" i="4"/>
  <c r="M157" i="4" s="1"/>
  <c r="L158" i="4"/>
  <c r="M158" i="4" s="1"/>
  <c r="L159" i="4"/>
  <c r="M159" i="4" s="1"/>
  <c r="L160" i="4"/>
  <c r="M160" i="4" s="1"/>
  <c r="L161" i="4"/>
  <c r="M161" i="4" s="1"/>
  <c r="L162" i="4"/>
  <c r="M162" i="4" s="1"/>
  <c r="L163" i="4"/>
  <c r="M163" i="4" s="1"/>
  <c r="L164" i="4"/>
  <c r="M164" i="4" s="1"/>
  <c r="L165" i="4"/>
  <c r="M165" i="4" s="1"/>
  <c r="L166" i="4"/>
  <c r="M166" i="4" s="1"/>
  <c r="L167" i="4"/>
  <c r="M167" i="4" s="1"/>
  <c r="L168" i="4"/>
  <c r="M168" i="4" s="1"/>
  <c r="L169" i="4"/>
  <c r="M169" i="4" s="1"/>
  <c r="L170" i="4"/>
  <c r="M170" i="4" s="1"/>
  <c r="L171" i="4"/>
  <c r="M171" i="4" s="1"/>
  <c r="L172" i="4"/>
  <c r="M172" i="4" s="1"/>
  <c r="L173" i="4"/>
  <c r="M173" i="4" s="1"/>
  <c r="L174" i="4"/>
  <c r="M174" i="4" s="1"/>
  <c r="L175" i="4"/>
  <c r="M175" i="4" s="1"/>
  <c r="L176" i="4"/>
  <c r="M176" i="4" s="1"/>
  <c r="L177" i="4"/>
  <c r="M177" i="4" s="1"/>
  <c r="L178" i="4"/>
  <c r="M178" i="4" s="1"/>
  <c r="L179" i="4"/>
  <c r="M179" i="4" s="1"/>
  <c r="L180" i="4"/>
  <c r="M180" i="4" s="1"/>
  <c r="L181" i="4"/>
  <c r="M181" i="4" s="1"/>
  <c r="L182" i="4"/>
  <c r="M182" i="4" s="1"/>
  <c r="L183" i="4"/>
  <c r="M183" i="4" s="1"/>
  <c r="L184" i="4"/>
  <c r="M184" i="4" s="1"/>
  <c r="L185" i="4"/>
  <c r="M185" i="4" s="1"/>
  <c r="L186" i="4"/>
  <c r="M186" i="4" s="1"/>
  <c r="L187" i="4"/>
  <c r="M187" i="4" s="1"/>
  <c r="L188" i="4"/>
  <c r="M188" i="4" s="1"/>
  <c r="L189" i="4"/>
  <c r="M189" i="4" s="1"/>
  <c r="L190" i="4"/>
  <c r="M190" i="4" s="1"/>
  <c r="L191" i="4"/>
  <c r="M191" i="4" s="1"/>
  <c r="L192" i="4"/>
  <c r="M192" i="4" s="1"/>
  <c r="L193" i="4"/>
  <c r="M193" i="4" s="1"/>
  <c r="L194" i="4"/>
  <c r="M194" i="4" s="1"/>
  <c r="L195" i="4"/>
  <c r="M195" i="4" s="1"/>
  <c r="L196" i="4"/>
  <c r="M196" i="4" s="1"/>
  <c r="L197" i="4"/>
  <c r="M197" i="4" s="1"/>
  <c r="L198" i="4"/>
  <c r="M198" i="4" s="1"/>
  <c r="L199" i="4"/>
  <c r="M199" i="4" s="1"/>
  <c r="L200" i="4"/>
  <c r="M200" i="4" s="1"/>
  <c r="L201" i="4"/>
  <c r="M201" i="4" s="1"/>
  <c r="L202" i="4"/>
  <c r="M202" i="4" s="1"/>
  <c r="L203" i="4"/>
  <c r="M203" i="4" s="1"/>
  <c r="L204" i="4"/>
  <c r="M204" i="4" s="1"/>
  <c r="L205" i="4"/>
  <c r="M205" i="4" s="1"/>
  <c r="L206" i="4"/>
  <c r="M206" i="4" s="1"/>
  <c r="L207" i="4"/>
  <c r="M207" i="4" s="1"/>
  <c r="L208" i="4"/>
  <c r="M208" i="4" s="1"/>
  <c r="L209" i="4"/>
  <c r="M209" i="4" s="1"/>
  <c r="L210" i="4"/>
  <c r="M210" i="4" s="1"/>
  <c r="L211" i="4"/>
  <c r="M211" i="4" s="1"/>
  <c r="L212" i="4"/>
  <c r="M212" i="4" s="1"/>
  <c r="L213" i="4"/>
  <c r="M213" i="4" s="1"/>
  <c r="L214" i="4"/>
  <c r="M214" i="4" s="1"/>
  <c r="L215" i="4"/>
  <c r="M215" i="4" s="1"/>
  <c r="L216" i="4"/>
  <c r="M216" i="4" s="1"/>
  <c r="L217" i="4"/>
  <c r="M217" i="4" s="1"/>
  <c r="L218" i="4"/>
  <c r="M218" i="4" s="1"/>
  <c r="L219" i="4"/>
  <c r="M219" i="4" s="1"/>
  <c r="L220" i="4"/>
  <c r="M220" i="4" s="1"/>
  <c r="L221" i="4"/>
  <c r="M221" i="4" s="1"/>
  <c r="L222" i="4"/>
  <c r="M222" i="4" s="1"/>
  <c r="L223" i="4"/>
  <c r="M223" i="4" s="1"/>
  <c r="L224" i="4"/>
  <c r="M224" i="4" s="1"/>
  <c r="L225" i="4"/>
  <c r="M225" i="4" s="1"/>
  <c r="L226" i="4"/>
  <c r="M226" i="4" s="1"/>
  <c r="L227" i="4"/>
  <c r="M227" i="4" s="1"/>
  <c r="L228" i="4"/>
  <c r="M228" i="4" s="1"/>
  <c r="L229" i="4"/>
  <c r="M229" i="4" s="1"/>
  <c r="L230" i="4"/>
  <c r="M230" i="4" s="1"/>
  <c r="L231" i="4"/>
  <c r="M231" i="4" s="1"/>
  <c r="L232" i="4"/>
  <c r="M232" i="4" s="1"/>
  <c r="L233" i="4"/>
  <c r="M233" i="4" s="1"/>
  <c r="L234" i="4"/>
  <c r="M234" i="4" s="1"/>
  <c r="L235" i="4"/>
  <c r="M235" i="4" s="1"/>
  <c r="L236" i="4"/>
  <c r="M236" i="4" s="1"/>
  <c r="L237" i="4"/>
  <c r="M237" i="4" s="1"/>
  <c r="L238" i="4"/>
  <c r="M238" i="4" s="1"/>
  <c r="L239" i="4"/>
  <c r="M239" i="4" s="1"/>
  <c r="L240" i="4"/>
  <c r="M240" i="4" s="1"/>
  <c r="L241" i="4"/>
  <c r="M241" i="4" s="1"/>
  <c r="L242" i="4"/>
  <c r="M242" i="4" s="1"/>
  <c r="L243" i="4"/>
  <c r="M243" i="4" s="1"/>
  <c r="L244" i="4"/>
  <c r="M244" i="4" s="1"/>
  <c r="L245" i="4"/>
  <c r="M245" i="4" s="1"/>
  <c r="L246" i="4"/>
  <c r="M246" i="4" s="1"/>
  <c r="L247" i="4"/>
  <c r="M247" i="4" s="1"/>
  <c r="L248" i="4"/>
  <c r="M248" i="4" s="1"/>
  <c r="L249" i="4"/>
  <c r="M249" i="4" s="1"/>
  <c r="L250" i="4"/>
  <c r="M250" i="4" s="1"/>
  <c r="L251" i="4"/>
  <c r="M251" i="4" s="1"/>
  <c r="L252" i="4"/>
  <c r="M252" i="4" s="1"/>
  <c r="L253" i="4"/>
  <c r="M253" i="4" s="1"/>
  <c r="L254" i="4"/>
  <c r="M254" i="4" s="1"/>
  <c r="L255" i="4"/>
  <c r="M255" i="4" s="1"/>
  <c r="L256" i="4"/>
  <c r="M256" i="4" s="1"/>
  <c r="L257" i="4"/>
  <c r="M257" i="4" s="1"/>
  <c r="L258" i="4"/>
  <c r="M258" i="4" s="1"/>
  <c r="L259" i="4"/>
  <c r="M259" i="4" s="1"/>
  <c r="L260" i="4"/>
  <c r="M260" i="4" s="1"/>
  <c r="L261" i="4"/>
  <c r="M261" i="4" s="1"/>
  <c r="L262" i="4"/>
  <c r="M262" i="4" s="1"/>
  <c r="L263" i="4"/>
  <c r="M263" i="4" s="1"/>
  <c r="L264" i="4"/>
  <c r="M264" i="4" s="1"/>
  <c r="L265" i="4"/>
  <c r="M265" i="4" s="1"/>
  <c r="L266" i="4"/>
  <c r="M266" i="4" s="1"/>
  <c r="L267" i="4"/>
  <c r="M267" i="4" s="1"/>
  <c r="L268" i="4"/>
  <c r="M268" i="4" s="1"/>
  <c r="L269" i="4"/>
  <c r="M269" i="4" s="1"/>
  <c r="L270" i="4"/>
  <c r="M270" i="4" s="1"/>
  <c r="L271" i="4"/>
  <c r="M271" i="4" s="1"/>
  <c r="L272" i="4"/>
  <c r="M272" i="4" s="1"/>
  <c r="L273" i="4"/>
  <c r="M273" i="4" s="1"/>
  <c r="L274" i="4"/>
  <c r="M274" i="4" s="1"/>
  <c r="L275" i="4"/>
  <c r="M275" i="4" s="1"/>
  <c r="L276" i="4"/>
  <c r="M276" i="4" s="1"/>
  <c r="L277" i="4"/>
  <c r="M277" i="4" s="1"/>
  <c r="L278" i="4"/>
  <c r="M278" i="4" s="1"/>
  <c r="L279" i="4"/>
  <c r="M279" i="4" s="1"/>
  <c r="L280" i="4"/>
  <c r="M280" i="4" s="1"/>
  <c r="L281" i="4"/>
  <c r="M281" i="4" s="1"/>
  <c r="L282" i="4"/>
  <c r="M282" i="4" s="1"/>
  <c r="L283" i="4"/>
  <c r="M283" i="4" s="1"/>
  <c r="L284" i="4"/>
  <c r="M284" i="4" s="1"/>
  <c r="L285" i="4"/>
  <c r="M285" i="4" s="1"/>
  <c r="L286" i="4"/>
  <c r="M286" i="4" s="1"/>
  <c r="L287" i="4"/>
  <c r="M287" i="4" s="1"/>
  <c r="L288" i="4"/>
  <c r="M288" i="4" s="1"/>
  <c r="L289" i="4"/>
  <c r="M289" i="4" s="1"/>
  <c r="L290" i="4"/>
  <c r="M290" i="4" s="1"/>
  <c r="L291" i="4"/>
  <c r="M291" i="4" s="1"/>
  <c r="L292" i="4"/>
  <c r="M292" i="4" s="1"/>
  <c r="L293" i="4"/>
  <c r="M293" i="4" s="1"/>
  <c r="L294" i="4"/>
  <c r="M294" i="4" s="1"/>
  <c r="L295" i="4"/>
  <c r="M295" i="4" s="1"/>
  <c r="L296" i="4"/>
  <c r="M296" i="4" s="1"/>
  <c r="L297" i="4"/>
  <c r="M297" i="4" s="1"/>
  <c r="L298" i="4"/>
  <c r="M298" i="4" s="1"/>
  <c r="L299" i="4"/>
  <c r="M299" i="4" s="1"/>
  <c r="L300" i="4"/>
  <c r="M300" i="4" s="1"/>
  <c r="L301" i="4"/>
  <c r="M301" i="4" s="1"/>
  <c r="L302" i="4"/>
  <c r="M302" i="4" s="1"/>
  <c r="L303" i="4"/>
  <c r="M303" i="4" s="1"/>
  <c r="L304" i="4"/>
  <c r="M304" i="4" s="1"/>
  <c r="L305" i="4"/>
  <c r="M305" i="4" s="1"/>
  <c r="L306" i="4"/>
  <c r="M306" i="4" s="1"/>
  <c r="L307" i="4"/>
  <c r="M307" i="4" s="1"/>
  <c r="L308" i="4"/>
  <c r="M308" i="4" s="1"/>
  <c r="L309" i="4"/>
  <c r="M309" i="4" s="1"/>
  <c r="G28" i="4"/>
  <c r="G40" i="4"/>
  <c r="G56" i="4"/>
  <c r="G68" i="4"/>
  <c r="G76" i="4"/>
  <c r="G84" i="4"/>
  <c r="G92" i="4"/>
  <c r="G112" i="4"/>
  <c r="G116" i="4"/>
  <c r="G117"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D10" i="4"/>
  <c r="D11" i="4"/>
  <c r="D12" i="4"/>
  <c r="L12" i="4" s="1"/>
  <c r="D13" i="4"/>
  <c r="L13" i="4" s="1"/>
  <c r="D14" i="4"/>
  <c r="L14" i="4" s="1"/>
  <c r="D15" i="4"/>
  <c r="L15" i="4" s="1"/>
  <c r="D16" i="4"/>
  <c r="L16" i="4" s="1"/>
  <c r="D17" i="4"/>
  <c r="L17" i="4" s="1"/>
  <c r="D18" i="4"/>
  <c r="L18" i="4" s="1"/>
  <c r="D19" i="4"/>
  <c r="L19" i="4" s="1"/>
  <c r="D20" i="4"/>
  <c r="L20" i="4" s="1"/>
  <c r="D21" i="4"/>
  <c r="L21" i="4" s="1"/>
  <c r="D22" i="4"/>
  <c r="L22" i="4" s="1"/>
  <c r="D23" i="4"/>
  <c r="L23" i="4" s="1"/>
  <c r="D24" i="4"/>
  <c r="L24" i="4" s="1"/>
  <c r="D25" i="4"/>
  <c r="L25" i="4" s="1"/>
  <c r="D26" i="4"/>
  <c r="L26" i="4" s="1"/>
  <c r="D27" i="4"/>
  <c r="L27" i="4" s="1"/>
  <c r="D28" i="4"/>
  <c r="L28" i="4" s="1"/>
  <c r="D29" i="4"/>
  <c r="L29" i="4" s="1"/>
  <c r="D30" i="4"/>
  <c r="L30" i="4" s="1"/>
  <c r="D31" i="4"/>
  <c r="L31" i="4" s="1"/>
  <c r="D32" i="4"/>
  <c r="L32" i="4" s="1"/>
  <c r="D33" i="4"/>
  <c r="L33" i="4" s="1"/>
  <c r="D34" i="4"/>
  <c r="L34" i="4" s="1"/>
  <c r="D35" i="4"/>
  <c r="L35" i="4" s="1"/>
  <c r="D36" i="4"/>
  <c r="L36" i="4" s="1"/>
  <c r="D37" i="4"/>
  <c r="L37" i="4" s="1"/>
  <c r="D38" i="4"/>
  <c r="L38" i="4" s="1"/>
  <c r="D39" i="4"/>
  <c r="L39" i="4" s="1"/>
  <c r="D40" i="4"/>
  <c r="L40" i="4" s="1"/>
  <c r="D41" i="4"/>
  <c r="L41" i="4" s="1"/>
  <c r="D42" i="4"/>
  <c r="L42" i="4" s="1"/>
  <c r="D43" i="4"/>
  <c r="L43" i="4" s="1"/>
  <c r="D44" i="4"/>
  <c r="L44" i="4" s="1"/>
  <c r="D45" i="4"/>
  <c r="L45" i="4" s="1"/>
  <c r="D46" i="4"/>
  <c r="L46" i="4" s="1"/>
  <c r="D47" i="4"/>
  <c r="L47" i="4" s="1"/>
  <c r="D48" i="4"/>
  <c r="L48" i="4" s="1"/>
  <c r="D49" i="4"/>
  <c r="L49" i="4" s="1"/>
  <c r="D50" i="4"/>
  <c r="L50" i="4" s="1"/>
  <c r="D51" i="4"/>
  <c r="L51" i="4" s="1"/>
  <c r="D52" i="4"/>
  <c r="L52" i="4" s="1"/>
  <c r="D53" i="4"/>
  <c r="L53" i="4" s="1"/>
  <c r="D54" i="4"/>
  <c r="L54" i="4" s="1"/>
  <c r="D55" i="4"/>
  <c r="L55" i="4" s="1"/>
  <c r="D56" i="4"/>
  <c r="L56" i="4" s="1"/>
  <c r="D57" i="4"/>
  <c r="L57" i="4" s="1"/>
  <c r="D58" i="4"/>
  <c r="L58" i="4" s="1"/>
  <c r="D59" i="4"/>
  <c r="L59" i="4" s="1"/>
  <c r="D60" i="4"/>
  <c r="L60" i="4" s="1"/>
  <c r="D61" i="4"/>
  <c r="L61" i="4" s="1"/>
  <c r="D62" i="4"/>
  <c r="L62" i="4" s="1"/>
  <c r="D63" i="4"/>
  <c r="L63" i="4" s="1"/>
  <c r="D64" i="4"/>
  <c r="L64" i="4" s="1"/>
  <c r="D65" i="4"/>
  <c r="L65" i="4" s="1"/>
  <c r="D66" i="4"/>
  <c r="L66" i="4" s="1"/>
  <c r="D67" i="4"/>
  <c r="L67" i="4" s="1"/>
  <c r="D68" i="4"/>
  <c r="L68" i="4" s="1"/>
  <c r="D69" i="4"/>
  <c r="L69" i="4" s="1"/>
  <c r="D70" i="4"/>
  <c r="L70" i="4" s="1"/>
  <c r="D71" i="4"/>
  <c r="L71" i="4" s="1"/>
  <c r="D72" i="4"/>
  <c r="L72" i="4" s="1"/>
  <c r="D73" i="4"/>
  <c r="L73" i="4" s="1"/>
  <c r="D74" i="4"/>
  <c r="L74" i="4" s="1"/>
  <c r="D75" i="4"/>
  <c r="L75" i="4" s="1"/>
  <c r="D76" i="4"/>
  <c r="L76" i="4" s="1"/>
  <c r="D77" i="4"/>
  <c r="L77" i="4" s="1"/>
  <c r="D78" i="4"/>
  <c r="L78" i="4" s="1"/>
  <c r="D79" i="4"/>
  <c r="L79" i="4" s="1"/>
  <c r="D80" i="4"/>
  <c r="L80" i="4" s="1"/>
  <c r="D81" i="4"/>
  <c r="L81" i="4" s="1"/>
  <c r="D82" i="4"/>
  <c r="L82" i="4" s="1"/>
  <c r="D83" i="4"/>
  <c r="L83" i="4" s="1"/>
  <c r="D84" i="4"/>
  <c r="L84" i="4" s="1"/>
  <c r="D85" i="4"/>
  <c r="L85" i="4" s="1"/>
  <c r="D86" i="4"/>
  <c r="L86" i="4" s="1"/>
  <c r="D87" i="4"/>
  <c r="L87" i="4" s="1"/>
  <c r="D88" i="4"/>
  <c r="L88" i="4" s="1"/>
  <c r="D89" i="4"/>
  <c r="L89" i="4" s="1"/>
  <c r="D90" i="4"/>
  <c r="L90" i="4" s="1"/>
  <c r="D91" i="4"/>
  <c r="L91" i="4" s="1"/>
  <c r="D92" i="4"/>
  <c r="L92" i="4" s="1"/>
  <c r="D93" i="4"/>
  <c r="L93" i="4" s="1"/>
  <c r="D94" i="4"/>
  <c r="L94" i="4" s="1"/>
  <c r="D95" i="4"/>
  <c r="L95" i="4" s="1"/>
  <c r="D96" i="4"/>
  <c r="L96" i="4" s="1"/>
  <c r="D97" i="4"/>
  <c r="L97" i="4" s="1"/>
  <c r="D98" i="4"/>
  <c r="L98" i="4" s="1"/>
  <c r="D99" i="4"/>
  <c r="L99" i="4" s="1"/>
  <c r="D100" i="4"/>
  <c r="L100" i="4" s="1"/>
  <c r="D101" i="4"/>
  <c r="L101" i="4" s="1"/>
  <c r="D102" i="4"/>
  <c r="L102" i="4" s="1"/>
  <c r="D103" i="4"/>
  <c r="L103" i="4" s="1"/>
  <c r="D104" i="4"/>
  <c r="L104" i="4" s="1"/>
  <c r="D105" i="4"/>
  <c r="L105" i="4" s="1"/>
  <c r="D106" i="4"/>
  <c r="L106" i="4" s="1"/>
  <c r="D107" i="4"/>
  <c r="L107" i="4" s="1"/>
  <c r="D108" i="4"/>
  <c r="L108" i="4" s="1"/>
  <c r="D109" i="4"/>
  <c r="L109" i="4" s="1"/>
  <c r="D110" i="4"/>
  <c r="L110" i="4" s="1"/>
  <c r="D111" i="4"/>
  <c r="L111" i="4" s="1"/>
  <c r="D112" i="4"/>
  <c r="L112" i="4" s="1"/>
  <c r="D113" i="4"/>
  <c r="L113" i="4" s="1"/>
  <c r="D114" i="4"/>
  <c r="L114" i="4" s="1"/>
  <c r="D115" i="4"/>
  <c r="L115" i="4" s="1"/>
  <c r="D116" i="4"/>
  <c r="L116" i="4" s="1"/>
  <c r="D117" i="4"/>
  <c r="L117" i="4" s="1"/>
  <c r="D118" i="4"/>
  <c r="L118" i="4" s="1"/>
  <c r="D119" i="4"/>
  <c r="L119" i="4" s="1"/>
  <c r="M119" i="4" s="1"/>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K10" i="4"/>
  <c r="N10" i="4" s="1"/>
  <c r="K11" i="4"/>
  <c r="K12" i="4"/>
  <c r="K13" i="4"/>
  <c r="K14" i="4"/>
  <c r="K15" i="4"/>
  <c r="N15" i="4" s="1"/>
  <c r="K16" i="4"/>
  <c r="K17" i="4"/>
  <c r="K18" i="4"/>
  <c r="K19" i="4"/>
  <c r="N19" i="4" s="1"/>
  <c r="K20" i="4"/>
  <c r="K21" i="4"/>
  <c r="K22" i="4"/>
  <c r="K23" i="4"/>
  <c r="N23" i="4" s="1"/>
  <c r="K24" i="4"/>
  <c r="K25" i="4"/>
  <c r="K26" i="4"/>
  <c r="K27" i="4"/>
  <c r="N27" i="4" s="1"/>
  <c r="K28" i="4"/>
  <c r="K29" i="4"/>
  <c r="K30" i="4"/>
  <c r="K31" i="4"/>
  <c r="N31" i="4" s="1"/>
  <c r="K32" i="4"/>
  <c r="K33" i="4"/>
  <c r="K34" i="4"/>
  <c r="K35" i="4"/>
  <c r="N35" i="4" s="1"/>
  <c r="K36" i="4"/>
  <c r="K37" i="4"/>
  <c r="K38" i="4"/>
  <c r="K39" i="4"/>
  <c r="N39" i="4" s="1"/>
  <c r="K40" i="4"/>
  <c r="K41" i="4"/>
  <c r="K42" i="4"/>
  <c r="K43" i="4"/>
  <c r="K44" i="4"/>
  <c r="K45" i="4"/>
  <c r="K46" i="4"/>
  <c r="K47" i="4"/>
  <c r="N47" i="4" s="1"/>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L3" i="4"/>
  <c r="M2" i="4"/>
  <c r="B18" i="2"/>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I14" i="2"/>
  <c r="M117" i="4" l="1"/>
  <c r="G104" i="4"/>
  <c r="F119" i="4"/>
  <c r="G118" i="4"/>
  <c r="M118" i="4" s="1"/>
  <c r="F118" i="4"/>
  <c r="F117" i="4"/>
  <c r="F116" i="4"/>
  <c r="N103" i="4"/>
  <c r="N99" i="4"/>
  <c r="N95" i="4"/>
  <c r="N91" i="4"/>
  <c r="N87" i="4"/>
  <c r="N83" i="4"/>
  <c r="N79" i="4"/>
  <c r="N75" i="4"/>
  <c r="N71" i="4"/>
  <c r="N67" i="4"/>
  <c r="N63" i="4"/>
  <c r="N59" i="4"/>
  <c r="N55" i="4"/>
  <c r="N51" i="4"/>
  <c r="N119" i="4"/>
  <c r="N115" i="4"/>
  <c r="N111" i="4"/>
  <c r="N107" i="4"/>
  <c r="N110" i="4"/>
  <c r="N98" i="4"/>
  <c r="N86" i="4"/>
  <c r="N74" i="4"/>
  <c r="N62" i="4"/>
  <c r="N54" i="4"/>
  <c r="N38" i="4"/>
  <c r="N26" i="4"/>
  <c r="N14" i="4"/>
  <c r="G111" i="4"/>
  <c r="G100" i="4"/>
  <c r="G91" i="4"/>
  <c r="G80" i="4"/>
  <c r="G72" i="4"/>
  <c r="G64" i="4"/>
  <c r="M64" i="4" s="1"/>
  <c r="G55" i="4"/>
  <c r="G32" i="4"/>
  <c r="G15" i="4"/>
  <c r="N118" i="4"/>
  <c r="N102" i="4"/>
  <c r="N90" i="4"/>
  <c r="N78" i="4"/>
  <c r="N66" i="4"/>
  <c r="N50" i="4"/>
  <c r="N30" i="4"/>
  <c r="N117" i="4"/>
  <c r="N113" i="4"/>
  <c r="N109" i="4"/>
  <c r="N105" i="4"/>
  <c r="N101" i="4"/>
  <c r="N97" i="4"/>
  <c r="N93" i="4"/>
  <c r="N89" i="4"/>
  <c r="N85" i="4"/>
  <c r="N81" i="4"/>
  <c r="N77" i="4"/>
  <c r="N73" i="4"/>
  <c r="N69" i="4"/>
  <c r="N65" i="4"/>
  <c r="N61" i="4"/>
  <c r="N57" i="4"/>
  <c r="N53" i="4"/>
  <c r="N49" i="4"/>
  <c r="N37" i="4"/>
  <c r="N33" i="4"/>
  <c r="N29" i="4"/>
  <c r="N25" i="4"/>
  <c r="N21" i="4"/>
  <c r="N17" i="4"/>
  <c r="N13" i="4"/>
  <c r="G115" i="4"/>
  <c r="G107" i="4"/>
  <c r="G99" i="4"/>
  <c r="G87" i="4"/>
  <c r="G79" i="4"/>
  <c r="G71" i="4"/>
  <c r="G63" i="4"/>
  <c r="M63" i="4" s="1"/>
  <c r="G51" i="4"/>
  <c r="G31" i="4"/>
  <c r="N114" i="4"/>
  <c r="N106" i="4"/>
  <c r="N94" i="4"/>
  <c r="N82" i="4"/>
  <c r="N70" i="4"/>
  <c r="N58" i="4"/>
  <c r="N46" i="4"/>
  <c r="N34" i="4"/>
  <c r="N22" i="4"/>
  <c r="N18" i="4"/>
  <c r="N120" i="4"/>
  <c r="N116" i="4"/>
  <c r="N112" i="4"/>
  <c r="N108" i="4"/>
  <c r="N104" i="4"/>
  <c r="N100" i="4"/>
  <c r="N96" i="4"/>
  <c r="N92" i="4"/>
  <c r="N88" i="4"/>
  <c r="N84" i="4"/>
  <c r="N80" i="4"/>
  <c r="N76" i="4"/>
  <c r="N72" i="4"/>
  <c r="N68" i="4"/>
  <c r="N64" i="4"/>
  <c r="N60" i="4"/>
  <c r="N56" i="4"/>
  <c r="N52" i="4"/>
  <c r="N48" i="4"/>
  <c r="N40" i="4"/>
  <c r="N36" i="4"/>
  <c r="N32" i="4"/>
  <c r="N28" i="4"/>
  <c r="N24" i="4"/>
  <c r="N20" i="4"/>
  <c r="N16" i="4"/>
  <c r="G113" i="4"/>
  <c r="G105" i="4"/>
  <c r="M105" i="4" s="1"/>
  <c r="G93" i="4"/>
  <c r="G85" i="4"/>
  <c r="G77" i="4"/>
  <c r="G69" i="4"/>
  <c r="G61" i="4"/>
  <c r="G41" i="4"/>
  <c r="G29" i="4"/>
  <c r="F115" i="4"/>
  <c r="F114" i="4"/>
  <c r="G114" i="4"/>
  <c r="F113" i="4"/>
  <c r="F112" i="4"/>
  <c r="F111" i="4"/>
  <c r="F110" i="4"/>
  <c r="G110" i="4"/>
  <c r="G109" i="4"/>
  <c r="F109" i="4"/>
  <c r="F108" i="4"/>
  <c r="G108" i="4"/>
  <c r="F107" i="4"/>
  <c r="G106" i="4"/>
  <c r="F106" i="4"/>
  <c r="F105" i="4"/>
  <c r="F104" i="4"/>
  <c r="F103" i="4"/>
  <c r="G103" i="4"/>
  <c r="F102" i="4"/>
  <c r="G102" i="4"/>
  <c r="G101" i="4"/>
  <c r="F101" i="4"/>
  <c r="F100" i="4"/>
  <c r="F99" i="4"/>
  <c r="G98" i="4"/>
  <c r="F98" i="4"/>
  <c r="F97" i="4"/>
  <c r="G97" i="4"/>
  <c r="G96" i="4"/>
  <c r="F96" i="4"/>
  <c r="G95" i="4"/>
  <c r="F95" i="4"/>
  <c r="F94" i="4"/>
  <c r="G94" i="4"/>
  <c r="F93" i="4"/>
  <c r="F92" i="4"/>
  <c r="F91" i="4"/>
  <c r="F90" i="4"/>
  <c r="G90" i="4"/>
  <c r="G89" i="4"/>
  <c r="F89" i="4"/>
  <c r="G88" i="4"/>
  <c r="F88" i="4"/>
  <c r="F87" i="4"/>
  <c r="F86" i="4"/>
  <c r="G86" i="4"/>
  <c r="F85" i="4"/>
  <c r="F84" i="4"/>
  <c r="F83" i="4"/>
  <c r="G83" i="4"/>
  <c r="F82" i="4"/>
  <c r="G82" i="4"/>
  <c r="F81" i="4"/>
  <c r="G81" i="4"/>
  <c r="F80" i="4"/>
  <c r="F79" i="4"/>
  <c r="F78" i="4"/>
  <c r="G78" i="4"/>
  <c r="F77" i="4"/>
  <c r="F76" i="4"/>
  <c r="F75" i="4"/>
  <c r="G75" i="4"/>
  <c r="F74" i="4"/>
  <c r="G74" i="4"/>
  <c r="F73" i="4"/>
  <c r="G73" i="4"/>
  <c r="F72" i="4"/>
  <c r="F71" i="4"/>
  <c r="F70" i="4"/>
  <c r="G70" i="4"/>
  <c r="F69" i="4"/>
  <c r="F68" i="4"/>
  <c r="F67" i="4"/>
  <c r="G67" i="4"/>
  <c r="F66" i="4"/>
  <c r="G66" i="4"/>
  <c r="F65" i="4"/>
  <c r="G65" i="4"/>
  <c r="F64" i="4"/>
  <c r="F63" i="4"/>
  <c r="F62" i="4"/>
  <c r="G62" i="4"/>
  <c r="F61" i="4"/>
  <c r="F60" i="4"/>
  <c r="G60" i="4"/>
  <c r="G59" i="4"/>
  <c r="F59" i="4"/>
  <c r="G58" i="4"/>
  <c r="F57" i="4"/>
  <c r="G57" i="4"/>
  <c r="F58" i="4"/>
  <c r="N43" i="4"/>
  <c r="N42" i="4"/>
  <c r="N44" i="4"/>
  <c r="N45" i="4"/>
  <c r="N41" i="4"/>
  <c r="F56" i="4"/>
  <c r="F55" i="4"/>
  <c r="F54" i="4"/>
  <c r="G54" i="4"/>
  <c r="F53" i="4"/>
  <c r="G53" i="4"/>
  <c r="G52" i="4"/>
  <c r="F52" i="4"/>
  <c r="F51" i="4"/>
  <c r="G50" i="4"/>
  <c r="F50" i="4"/>
  <c r="F49" i="4"/>
  <c r="G49" i="4"/>
  <c r="F48" i="4"/>
  <c r="G48" i="4"/>
  <c r="G47" i="4"/>
  <c r="F47" i="4"/>
  <c r="F46" i="4"/>
  <c r="G46" i="4"/>
  <c r="F45" i="4"/>
  <c r="G45" i="4"/>
  <c r="F44" i="4"/>
  <c r="G44" i="4"/>
  <c r="G43" i="4"/>
  <c r="F43" i="4"/>
  <c r="F42" i="4"/>
  <c r="G42" i="4"/>
  <c r="F41" i="4"/>
  <c r="F40" i="4"/>
  <c r="F39" i="4"/>
  <c r="G39" i="4"/>
  <c r="F38" i="4"/>
  <c r="G38" i="4"/>
  <c r="G37" i="4"/>
  <c r="F37" i="4"/>
  <c r="G36" i="4"/>
  <c r="F36" i="4"/>
  <c r="F35" i="4"/>
  <c r="G35" i="4"/>
  <c r="F34" i="4"/>
  <c r="G34" i="4"/>
  <c r="F33" i="4"/>
  <c r="G33" i="4"/>
  <c r="N12" i="4"/>
  <c r="N11" i="4"/>
  <c r="F32" i="4"/>
  <c r="F31" i="4"/>
  <c r="F30" i="4"/>
  <c r="G30" i="4"/>
  <c r="F29" i="4"/>
  <c r="F28" i="4"/>
  <c r="F27" i="4"/>
  <c r="G27" i="4"/>
  <c r="F26" i="4"/>
  <c r="G26" i="4"/>
  <c r="G25" i="4"/>
  <c r="F25" i="4"/>
  <c r="G24" i="4"/>
  <c r="F24" i="4"/>
  <c r="F23" i="4"/>
  <c r="G23" i="4"/>
  <c r="F22" i="4"/>
  <c r="G22" i="4"/>
  <c r="F21" i="4"/>
  <c r="G21" i="4"/>
  <c r="G20" i="4"/>
  <c r="F20" i="4"/>
  <c r="F19" i="4"/>
  <c r="G19" i="4"/>
  <c r="F18" i="4"/>
  <c r="G18" i="4"/>
  <c r="F17" i="4"/>
  <c r="G17" i="4"/>
  <c r="G16" i="4"/>
  <c r="F16" i="4"/>
  <c r="F15" i="4"/>
  <c r="F14" i="4"/>
  <c r="G14" i="4"/>
  <c r="F13" i="4"/>
  <c r="G13" i="4"/>
  <c r="L10" i="4"/>
  <c r="L11" i="4"/>
  <c r="G12" i="4"/>
  <c r="F11" i="4"/>
  <c r="G11" i="4"/>
  <c r="F12" i="4"/>
  <c r="F10" i="4"/>
  <c r="G10" i="4"/>
  <c r="M112" i="4" s="1"/>
  <c r="G3" i="1"/>
  <c r="G2" i="1"/>
  <c r="C18" i="2"/>
  <c r="M116" i="4" l="1"/>
  <c r="M61" i="4"/>
  <c r="M51" i="4"/>
  <c r="M69" i="4"/>
  <c r="M99" i="4"/>
  <c r="M12" i="4"/>
  <c r="M71" i="4"/>
  <c r="M91" i="4"/>
  <c r="M93" i="4"/>
  <c r="M87" i="4"/>
  <c r="M111" i="4"/>
  <c r="M77" i="4"/>
  <c r="M31" i="4"/>
  <c r="M22" i="4"/>
  <c r="M36" i="4"/>
  <c r="M58" i="4"/>
  <c r="M89" i="4"/>
  <c r="M14" i="4"/>
  <c r="M33" i="4"/>
  <c r="M39" i="4"/>
  <c r="M44" i="4"/>
  <c r="M48" i="4"/>
  <c r="M108" i="4"/>
  <c r="M56" i="4"/>
  <c r="M100" i="4"/>
  <c r="M85" i="4"/>
  <c r="M115" i="4"/>
  <c r="M19" i="4"/>
  <c r="M21" i="4"/>
  <c r="M23" i="4"/>
  <c r="M27" i="4"/>
  <c r="M37" i="4"/>
  <c r="M50" i="4"/>
  <c r="M53" i="4"/>
  <c r="M57" i="4"/>
  <c r="M59" i="4"/>
  <c r="M62" i="4"/>
  <c r="M65" i="4"/>
  <c r="M67" i="4"/>
  <c r="M70" i="4"/>
  <c r="M73" i="4"/>
  <c r="M75" i="4"/>
  <c r="M78" i="4"/>
  <c r="M81" i="4"/>
  <c r="M83" i="4"/>
  <c r="M86" i="4"/>
  <c r="M88" i="4"/>
  <c r="M94" i="4"/>
  <c r="M103" i="4"/>
  <c r="M114" i="4"/>
  <c r="M28" i="4"/>
  <c r="M80" i="4"/>
  <c r="M104" i="4"/>
  <c r="M107" i="4"/>
  <c r="M18" i="4"/>
  <c r="M30" i="4"/>
  <c r="M47" i="4"/>
  <c r="M74" i="4"/>
  <c r="M16" i="4"/>
  <c r="M20" i="4"/>
  <c r="M24" i="4"/>
  <c r="M35" i="4"/>
  <c r="M42" i="4"/>
  <c r="M46" i="4"/>
  <c r="M52" i="4"/>
  <c r="M90" i="4"/>
  <c r="M95" i="4"/>
  <c r="M110" i="4"/>
  <c r="M76" i="4"/>
  <c r="M79" i="4"/>
  <c r="M41" i="4"/>
  <c r="M55" i="4"/>
  <c r="M17" i="4"/>
  <c r="M13" i="4"/>
  <c r="M25" i="4"/>
  <c r="M34" i="4"/>
  <c r="M38" i="4"/>
  <c r="M45" i="4"/>
  <c r="M49" i="4"/>
  <c r="M60" i="4"/>
  <c r="M96" i="4"/>
  <c r="M98" i="4"/>
  <c r="M101" i="4"/>
  <c r="M106" i="4"/>
  <c r="M32" i="4"/>
  <c r="M68" i="4"/>
  <c r="M84" i="4"/>
  <c r="M26" i="4"/>
  <c r="M43" i="4"/>
  <c r="M54" i="4"/>
  <c r="M66" i="4"/>
  <c r="M82" i="4"/>
  <c r="M97" i="4"/>
  <c r="M102" i="4"/>
  <c r="M109" i="4"/>
  <c r="M40" i="4"/>
  <c r="M72" i="4"/>
  <c r="M92" i="4"/>
  <c r="M15" i="4"/>
  <c r="M29" i="4"/>
  <c r="M113" i="4"/>
  <c r="M11" i="4"/>
  <c r="M10" i="4"/>
  <c r="C19" i="2"/>
  <c r="C20" i="2" l="1"/>
  <c r="C21" i="2" l="1"/>
  <c r="C22" i="2"/>
  <c r="C23" i="2" l="1"/>
  <c r="C24" i="2" l="1"/>
  <c r="C25" i="2" l="1"/>
  <c r="C26" i="2" l="1"/>
  <c r="C27" i="2" l="1"/>
  <c r="C28" i="2" l="1"/>
  <c r="C29" i="2" l="1"/>
  <c r="C30" i="2" l="1"/>
  <c r="C31" i="2" l="1"/>
  <c r="C32" i="2" l="1"/>
  <c r="C33" i="2" l="1"/>
  <c r="C34" i="2" l="1"/>
  <c r="C35" i="2" l="1"/>
  <c r="C36" i="2" l="1"/>
  <c r="C37" i="2" l="1"/>
  <c r="C38" i="2" l="1"/>
  <c r="C39" i="2" l="1"/>
  <c r="C40" i="2" l="1"/>
  <c r="C41" i="2" l="1"/>
  <c r="C42" i="2" l="1"/>
  <c r="C43" i="2" l="1"/>
  <c r="C44" i="2" l="1"/>
  <c r="C45" i="2" l="1"/>
  <c r="C46" i="2" l="1"/>
  <c r="C47" i="2" l="1"/>
  <c r="C48" i="2" l="1"/>
  <c r="C49" i="2" l="1"/>
  <c r="C50" i="2" l="1"/>
  <c r="C51" i="2" l="1"/>
  <c r="C52" i="2" l="1"/>
  <c r="C53" i="2" l="1"/>
  <c r="C54" i="2" l="1"/>
  <c r="C55" i="2" l="1"/>
  <c r="C56" i="2" l="1"/>
  <c r="C57" i="2" l="1"/>
  <c r="C58" i="2" l="1"/>
  <c r="C59" i="2" l="1"/>
  <c r="C60" i="2" l="1"/>
  <c r="C61" i="2" l="1"/>
  <c r="C62" i="2" l="1"/>
  <c r="C63" i="2" l="1"/>
  <c r="C64" i="2" l="1"/>
  <c r="C65" i="2" l="1"/>
  <c r="C66" i="2" l="1"/>
  <c r="C67" i="2" l="1"/>
  <c r="C68" i="2" l="1"/>
  <c r="C69" i="2" l="1"/>
  <c r="C70" i="2" l="1"/>
  <c r="C71" i="2" l="1"/>
  <c r="C72" i="2" l="1"/>
  <c r="C73" i="2" l="1"/>
  <c r="C74" i="2" l="1"/>
  <c r="C75" i="2" l="1"/>
  <c r="C76" i="2" l="1"/>
  <c r="C77" i="2" l="1"/>
  <c r="C78" i="2" l="1"/>
  <c r="C79" i="2" l="1"/>
  <c r="C80" i="2" l="1"/>
  <c r="C81" i="2" l="1"/>
  <c r="C82" i="2" l="1"/>
  <c r="C83" i="2" l="1"/>
  <c r="C84" i="2" l="1"/>
  <c r="C85" i="2" l="1"/>
  <c r="C86" i="2" l="1"/>
  <c r="C87" i="2" l="1"/>
  <c r="C88" i="2" l="1"/>
  <c r="C89" i="2" l="1"/>
  <c r="C90" i="2" l="1"/>
  <c r="C91" i="2" l="1"/>
  <c r="C92" i="2" l="1"/>
  <c r="C93" i="2" l="1"/>
  <c r="C94" i="2" l="1"/>
  <c r="C95" i="2" l="1"/>
  <c r="C96" i="2" l="1"/>
  <c r="C97" i="2" l="1"/>
  <c r="C98" i="2" l="1"/>
  <c r="C99" i="2" l="1"/>
  <c r="C100" i="2" l="1"/>
  <c r="C101" i="2" l="1"/>
  <c r="C102" i="2" l="1"/>
  <c r="C103" i="2" l="1"/>
  <c r="C104" i="2" l="1"/>
  <c r="C105" i="2" l="1"/>
  <c r="C106" i="2" l="1"/>
  <c r="C107" i="2" l="1"/>
  <c r="C108" i="2" l="1"/>
  <c r="C109" i="2" l="1"/>
  <c r="C110" i="2" l="1"/>
  <c r="C111" i="2" l="1"/>
  <c r="C112" i="2" l="1"/>
</calcChain>
</file>

<file path=xl/sharedStrings.xml><?xml version="1.0" encoding="utf-8"?>
<sst xmlns="http://schemas.openxmlformats.org/spreadsheetml/2006/main" count="629" uniqueCount="287">
  <si>
    <t>start. č.</t>
  </si>
  <si>
    <t>klub</t>
  </si>
  <si>
    <t>m/ž</t>
  </si>
  <si>
    <t>ročník</t>
  </si>
  <si>
    <t>věk</t>
  </si>
  <si>
    <t>kategorie</t>
  </si>
  <si>
    <t>IDENTIFIKAČNÍ ÚDAJE:</t>
  </si>
  <si>
    <t>Pořadatel:</t>
  </si>
  <si>
    <t>Kontakt na pořadatele:</t>
  </si>
  <si>
    <t>den.měsíc.rok</t>
  </si>
  <si>
    <t>Vyplňte základní identifikační údaje k závodu.</t>
  </si>
  <si>
    <r>
      <t>Pro správné fungování je potřeba vyplnit "</t>
    </r>
    <r>
      <rPr>
        <u/>
        <sz val="10"/>
        <color theme="1"/>
        <rFont val="Calibri"/>
        <family val="2"/>
        <charset val="238"/>
        <scheme val="minor"/>
      </rPr>
      <t>Název závodu</t>
    </r>
    <r>
      <rPr>
        <sz val="10"/>
        <color theme="1"/>
        <rFont val="Calibri"/>
        <family val="2"/>
        <charset val="238"/>
        <scheme val="minor"/>
      </rPr>
      <t>" a především "</t>
    </r>
    <r>
      <rPr>
        <u/>
        <sz val="10"/>
        <color theme="1"/>
        <rFont val="Calibri"/>
        <family val="2"/>
        <charset val="238"/>
        <scheme val="minor"/>
      </rPr>
      <t>Termín konání závodu</t>
    </r>
    <r>
      <rPr>
        <sz val="10"/>
        <color theme="1"/>
        <rFont val="Calibri"/>
        <family val="2"/>
        <charset val="238"/>
        <scheme val="minor"/>
      </rPr>
      <t>"!!!</t>
    </r>
  </si>
  <si>
    <t>příjmení jméno</t>
  </si>
  <si>
    <t>pořadí</t>
  </si>
  <si>
    <t>příjmení a jméno</t>
  </si>
  <si>
    <t>hod</t>
  </si>
  <si>
    <t>min</t>
  </si>
  <si>
    <t>sek</t>
  </si>
  <si>
    <t>čas</t>
  </si>
  <si>
    <t>Kdo?</t>
  </si>
  <si>
    <t>Proč?</t>
  </si>
  <si>
    <t>Jak na to?</t>
  </si>
  <si>
    <t>Co?</t>
  </si>
  <si>
    <t>Tento soubor je určen pořadatelům (nejenom běžeckých) závodů, kteří doposud nemají žádné šikovné udělátko, které by jim pomohlo s evidencí závodníků a zpracováním výsledků. A nebo možná nějaké mají, ale nejsou s ním zase až tak spokojeni.</t>
  </si>
  <si>
    <t xml:space="preserve">Nejdřív všechny zaregistrovat, pokud možno správně, bez překlepů a chybějících údajů např. o ročníku narození. Přitom ohlídat správné rozdělení do kategorií. Už jsou všichni? Tak honem na start ... </t>
  </si>
  <si>
    <t>A je po závodě. Běžci spokojeně odjíždějí, ale vás ještě čeká zpracovat celkové výsledky, přepsat je z papíru do počítače a uveřejnit či rozeslat tak, aby se všichni mohli nejpozději hned po víkendu dozvědět, jak vlastně dopadli.</t>
  </si>
  <si>
    <t>Jo, je to pěkná fuška! My to víme a buďte si jisti, že tuhle vaši práci a nadšení nezměrně obdivujeme a oceňujeme. Ale nechceme vás v tom nechat samotné. Proto jsme připravili tento soubor a doufám, že vám pomůže a usnadní práci při pořádání právě vašeho závodu.</t>
  </si>
  <si>
    <t>Jun</t>
  </si>
  <si>
    <t>70+</t>
  </si>
  <si>
    <t>45+</t>
  </si>
  <si>
    <t>1. Index</t>
  </si>
  <si>
    <t>Začneme zvolna na listu "1. Index".</t>
  </si>
  <si>
    <t>Název závodu*:</t>
  </si>
  <si>
    <t>Zde vyplňte základní identifikační údaje o závodě.</t>
  </si>
  <si>
    <t>Povinná pole jsou "Název závodu" a "Termín konání závodu".</t>
  </si>
  <si>
    <t>Pole "Pořadatel" a "Kontakt na pořadatele" nejsou sice povinné, ale uvítáme jejich vyplnění v případě, že by bylo potřeba něco konzultovat či vyjasnit.</t>
  </si>
  <si>
    <t>I n s t r u k c e:</t>
  </si>
  <si>
    <t>K o n t r o l a:</t>
  </si>
  <si>
    <r>
      <rPr>
        <sz val="10"/>
        <color theme="1"/>
        <rFont val="Calibri"/>
        <family val="2"/>
        <charset val="238"/>
      </rPr>
      <t xml:space="preserve">• </t>
    </r>
    <r>
      <rPr>
        <sz val="10"/>
        <color theme="1"/>
        <rFont val="Calibri"/>
        <family val="2"/>
        <charset val="238"/>
        <scheme val="minor"/>
      </rPr>
      <t>Aby vše správně fungovalo, je potřeba nejprve správně vyplnit termín konání závodu na listu "</t>
    </r>
    <r>
      <rPr>
        <u/>
        <sz val="10"/>
        <color theme="1"/>
        <rFont val="Calibri"/>
        <family val="2"/>
        <charset val="238"/>
        <scheme val="minor"/>
      </rPr>
      <t>1. Index</t>
    </r>
    <r>
      <rPr>
        <sz val="10"/>
        <color theme="1"/>
        <rFont val="Calibri"/>
        <family val="2"/>
        <charset val="238"/>
        <scheme val="minor"/>
      </rPr>
      <t>"!</t>
    </r>
  </si>
  <si>
    <t>• Ve výchozí podobě jsou kategorie předvyplněné podle pravidel Jihočeského běžeckého poháru na rok 2016.</t>
  </si>
  <si>
    <t>M kategorie</t>
  </si>
  <si>
    <t>Z kategorie</t>
  </si>
  <si>
    <r>
      <t xml:space="preserve">• Do sloupečků "M </t>
    </r>
    <r>
      <rPr>
        <u/>
        <sz val="10"/>
        <color theme="1"/>
        <rFont val="Calibri"/>
        <family val="2"/>
        <charset val="238"/>
        <scheme val="minor"/>
      </rPr>
      <t>kategorie</t>
    </r>
    <r>
      <rPr>
        <sz val="10"/>
        <color theme="1"/>
        <rFont val="Calibri"/>
        <family val="2"/>
        <charset val="238"/>
        <scheme val="minor"/>
      </rPr>
      <t>" a "Z kategorie" vyplňte podle pohlaví a ročníku/věku označení kategorie závodu.</t>
    </r>
  </si>
  <si>
    <t>muži</t>
  </si>
  <si>
    <t>ženy</t>
  </si>
  <si>
    <t>Pokud preferujete jiné rozdělení, zadané hodnoty jednoduše přepište.</t>
  </si>
  <si>
    <t>Než se do toho pustíte:</t>
  </si>
  <si>
    <t>Aktuálně zbývá ještě nevyplněno:</t>
  </si>
  <si>
    <t>• Důrazně doporučujeme vyplnit kategorie ve všech řádcích!</t>
  </si>
  <si>
    <t>Termín závodu*:</t>
  </si>
  <si>
    <t>(preferujeme "blbuvzdorné" označení 18-39, 40-49, atd., ale může být i klasika v podobě A, B, C ...)</t>
  </si>
  <si>
    <t>2. Kategorie</t>
  </si>
  <si>
    <t>V listu "2. Kategorie" je potřeba definovat jednotlivé kategorie, které jsou pro závod vypsány.</t>
  </si>
  <si>
    <t>Kategorie se vyplňují podle ročníků narození resp. věku dosaženého v aktuálním kalendářním roce.</t>
  </si>
  <si>
    <t>Kategorie se definují zvlášť pro muže a zvlášť pro ženy.</t>
  </si>
  <si>
    <t>Označení kategorií je čistě na vás. My preferujeme více popisné označení (např. 19-34 pro kategorii 19 až 34 let), nicméně můžete použít i klasické značení pomocí písmen A, B, C ... nebo slovní označení (např. mladí, staří ...). Zkrátka žádné omezení tady neplatí.</t>
  </si>
  <si>
    <t>Ve výchozím nastavení jsou předvyplněné kategorie podle pravidel Jihočeského běžeckého poháru na rok 2016. Pokud chcete jiné rozdělení, zadané hodnoty jednoduše přepište.</t>
  </si>
  <si>
    <t>3. REGISTRACE</t>
  </si>
  <si>
    <t>Identifikační údaje závodu a rozdělení do kategorií si můžete (a my to tak i doporučujeme) v klidu vyplnit v předstihu. Pokud máte, můžete se směle pustit do registrace na závod.</t>
  </si>
  <si>
    <t>Je to jednoduché. Co řádek, to jednotlivý běžec či běžkyně. Postupně pro něj vyplníte:</t>
  </si>
  <si>
    <t xml:space="preserve"> - přidělené startovní číslo   (*povinný údaj)</t>
  </si>
  <si>
    <t xml:space="preserve"> - příjmení a jméno (*povinný údaj)</t>
  </si>
  <si>
    <t xml:space="preserve"> - ročník narození   (*povinný údaj)</t>
  </si>
  <si>
    <t xml:space="preserve"> - klubovou příslušnost, bydliště nebo jinou identifikaci ... a nebo taky nic (není povinné)</t>
  </si>
  <si>
    <t xml:space="preserve"> - pohlaví M nebo Z  (*povinný údaj)</t>
  </si>
  <si>
    <t>4 .   V Ý S L E D K O V Á   L I S T I N A</t>
  </si>
  <si>
    <t>2 .   K A T E G O R I E</t>
  </si>
  <si>
    <t>3.   R E G I S T R A C E</t>
  </si>
  <si>
    <t>• Vyplňte startovní číslo, jméno, ročník, klub a pohlaví závodníka.</t>
  </si>
  <si>
    <r>
      <t xml:space="preserve">• Pokud jsou správně vyplněny </t>
    </r>
    <r>
      <rPr>
        <u/>
        <sz val="10"/>
        <color theme="1"/>
        <rFont val="Calibri"/>
        <family val="2"/>
        <charset val="238"/>
        <scheme val="minor"/>
      </rPr>
      <t>Identifikační údaje</t>
    </r>
    <r>
      <rPr>
        <sz val="10"/>
        <color theme="1"/>
        <rFont val="Calibri"/>
        <family val="2"/>
        <charset val="238"/>
        <scheme val="minor"/>
      </rPr>
      <t xml:space="preserve"> a </t>
    </r>
    <r>
      <rPr>
        <u/>
        <sz val="10"/>
        <color theme="1"/>
        <rFont val="Calibri"/>
        <family val="2"/>
        <charset val="238"/>
        <scheme val="minor"/>
      </rPr>
      <t>Definice kategorií</t>
    </r>
    <r>
      <rPr>
        <sz val="10"/>
        <color theme="1"/>
        <rFont val="Calibri"/>
        <family val="2"/>
        <charset val="238"/>
        <scheme val="minor"/>
      </rPr>
      <t>, doplní se automaticky kategorie.</t>
    </r>
  </si>
  <si>
    <t>Tabulka je připravena pro registraci 300 běžců. Pokud náhodou očekáváte hojnější účast, kontaktujte nás, tabulku vám rádi rozšíříme.</t>
  </si>
  <si>
    <t>kontrola duplicit</t>
  </si>
  <si>
    <r>
      <t xml:space="preserve">• Startovní číslo se může vyskytovat </t>
    </r>
    <r>
      <rPr>
        <sz val="10"/>
        <color theme="1"/>
        <rFont val="Calibri"/>
        <family val="2"/>
        <charset val="238"/>
        <scheme val="minor"/>
      </rPr>
      <t>pouze jednou! Kontrola případných duplicit je posledním sloupci.</t>
    </r>
  </si>
  <si>
    <t>Pozor! Při registraci se provádí kontrola duplicity startovního čísla! Jedno startovní číslo se může vyskytovat ve startovní listině pouze jednou, nikdy ne víckrát!</t>
  </si>
  <si>
    <t>poř. kat.</t>
  </si>
  <si>
    <t>• Vyplňte startovní číslo a dosažený čas ve formě hodiny, minuty, sekundy.</t>
  </si>
  <si>
    <t>• Pokud jste správně provedli všechny předchozí kroky (Identifikační údaje, Kategorie, Registrace), vše ostatní se doplní automaticky.</t>
  </si>
  <si>
    <t>Předpoklady</t>
  </si>
  <si>
    <t xml:space="preserve">Pozor! Soubor a všechny jeho funkce jsou postaveny a otestovány na verzi Microsoft Excel 2010 a novější. Pokud máte k dispozici starší verzi, nemůžeme garantovat 100%-ní funkčnost. </t>
  </si>
  <si>
    <t>4. VYSLEDKY</t>
  </si>
  <si>
    <t>Pokud máte správně zaregistrováno, zbývá už jen málo.</t>
  </si>
  <si>
    <t>V cíli si zapisujte pořadí, startovní číslo a dosažený čas. Tyto údaje pak doplňte do tabulky "4. VYSLEDKY". Na základě startovního čísla z registrací se automaticky vyplní jméno, ročník, klub, kategorie a také se vypočítá pořadí v kategorii.</t>
  </si>
  <si>
    <t>Ahoj! Jsme Jihočeský klub maratonců, z.s. a pořádáme již několik let Jihočeský běžecký pohár, celoroční sérii závodů po celých Jižních Čechách. Kontakty na nás najdete na www.jihoceskybezeckypohar.cz.</t>
  </si>
  <si>
    <t xml:space="preserve">Znáte to ... Pořádáte závody už dlouho, ale v posledních letech chodí čím dál tím víc lidí. Ne, že by to nebylo fajn ... ale je s tím daleko víc práce, možná i dřiny, dalo by se říct. </t>
  </si>
  <si>
    <t>... protože za chvíli jsou v cíli první rychlíci. Honem zapisovat pořadí, startovní čísla, časy ... a pak si to vzít, seřadit, udělat rychle alespoň medailové pořadí celkem i po kategoriích a vyhlásit výsledky.</t>
  </si>
  <si>
    <t>A teď vám ukážeme, jak na to. Půjdeme pěkně postupně krok po kroku. Pozor! Správná funkcionalita jednotlivých kroků (např. registrace) závisí na správném zpracování kroků předchozích. Proto vřele nedoporučujeme přístup typu "to dodělám potom ...". Zkrátka nejprve úplně dokončete jeden krok a pak teprve pokračujte dál.</t>
  </si>
  <si>
    <t>Tabulka pokrývá věkové rozpětí od 6 do 100 let a to by mělo na 99,9% stačit. Důrazně doporučujeme pečlivě a kompletně vyplnit kategorie u všech řádků resp. ročníků narození pro případ, že by se náhodou dostavil mladý supertalent nebo čiperný kmet.</t>
  </si>
  <si>
    <t>Registrace je klíčkový krok. Od jejího správného vyplnění se následně odvíjí správné zpracování výsledků. Snažte se proto, i přes fofr a zmatek, který leckdy při registracích panuje, vyplnit vše správně a hlavně kompletně! A jak na to?</t>
  </si>
  <si>
    <t>Není potřeba vyplňovat kategorii. Ta se vyplní sama automaticky na základě ročníku narození, pakliže jste správně definovali kategorie o krok dříve.</t>
  </si>
  <si>
    <t>check čas</t>
  </si>
  <si>
    <t>Problémy</t>
  </si>
  <si>
    <t>Něco nefunguje? Nevíte si rady? Neva ... zkuste nám napsat zprávu na facebookové stránky Jihočeského klubu maratonců. Pokud to půjde, nenecháme vás ve štychu.</t>
  </si>
  <si>
    <t xml:space="preserve">HRNEK z.s. </t>
  </si>
  <si>
    <t>724269431  Machová</t>
  </si>
  <si>
    <t>13-34</t>
  </si>
  <si>
    <t>35-49</t>
  </si>
  <si>
    <t>50+</t>
  </si>
  <si>
    <t>Studnař Lukáš</t>
  </si>
  <si>
    <t>M</t>
  </si>
  <si>
    <t>Triathlon team Tábor</t>
  </si>
  <si>
    <t>Smažíková Alena</t>
  </si>
  <si>
    <t>Liga 2000 Tábor</t>
  </si>
  <si>
    <t>Z</t>
  </si>
  <si>
    <t>Mach Jaroslav</t>
  </si>
  <si>
    <t>HRNEK</t>
  </si>
  <si>
    <t>Fiala Stanislav</t>
  </si>
  <si>
    <t>Besednice</t>
  </si>
  <si>
    <t>Šoustar Lubomír</t>
  </si>
  <si>
    <t>Č.B.Proti rakovině</t>
  </si>
  <si>
    <t>Somogyi Dániel</t>
  </si>
  <si>
    <t>Třeboň</t>
  </si>
  <si>
    <t>Habara Jan</t>
  </si>
  <si>
    <t>Veselí nad Lužnicí</t>
  </si>
  <si>
    <t>Švec Václav</t>
  </si>
  <si>
    <t>Rudolfov</t>
  </si>
  <si>
    <t>Růzhová Kateřina</t>
  </si>
  <si>
    <t>České Budějovice</t>
  </si>
  <si>
    <t>Pokorný Jiří</t>
  </si>
  <si>
    <t>Český běžecký klub</t>
  </si>
  <si>
    <t>Vařejková Barbora</t>
  </si>
  <si>
    <t>Šteflíček Martin</t>
  </si>
  <si>
    <t>TCV JH</t>
  </si>
  <si>
    <t>Žáková Žaneta</t>
  </si>
  <si>
    <t>Tým Dejvid</t>
  </si>
  <si>
    <t>Žáková Michaela</t>
  </si>
  <si>
    <t>Marek Miloš</t>
  </si>
  <si>
    <t>Pelhřimov</t>
  </si>
  <si>
    <t>Ardamica David ml.</t>
  </si>
  <si>
    <t>Centrum Bazalka</t>
  </si>
  <si>
    <t>Binder Václav</t>
  </si>
  <si>
    <t>PLNEJ PUPEK CB</t>
  </si>
  <si>
    <t>Profant Vladimír</t>
  </si>
  <si>
    <t>Týn nad Vltavou</t>
  </si>
  <si>
    <t>Vaněk Jan</t>
  </si>
  <si>
    <t>Sýkora Fratišek</t>
  </si>
  <si>
    <t>Generation team</t>
  </si>
  <si>
    <t>Semrád Stanislav</t>
  </si>
  <si>
    <t>Kardašova Řečice</t>
  </si>
  <si>
    <t>Zodererová Václava</t>
  </si>
  <si>
    <t>Sokol Žizkov Praha 3</t>
  </si>
  <si>
    <t>Svoboda Václav</t>
  </si>
  <si>
    <t>Kuchyňka Ivan</t>
  </si>
  <si>
    <t>Malíkov Smiling Bikers</t>
  </si>
  <si>
    <t>Vorlová Dana</t>
  </si>
  <si>
    <t>Relax běhny</t>
  </si>
  <si>
    <t>Vorel Jan</t>
  </si>
  <si>
    <t>Orlando Bananas</t>
  </si>
  <si>
    <t>Hronová Božena</t>
  </si>
  <si>
    <t>Šu-tri Prachatice</t>
  </si>
  <si>
    <t>Funfálek Tomáš</t>
  </si>
  <si>
    <t>Kunžak</t>
  </si>
  <si>
    <t>Funfálková Lucie</t>
  </si>
  <si>
    <t>Vendlová Jana</t>
  </si>
  <si>
    <t>Jindřichův Hradec</t>
  </si>
  <si>
    <t>Pobudová Jaroslava</t>
  </si>
  <si>
    <t>Beran Ladislav</t>
  </si>
  <si>
    <t>SK Čtyři Dvory České Budějovice</t>
  </si>
  <si>
    <t>Nováková Lucie</t>
  </si>
  <si>
    <t>Nadějkov</t>
  </si>
  <si>
    <t>Filková Nikola</t>
  </si>
  <si>
    <t>Strakonice</t>
  </si>
  <si>
    <t>Jarolím Michal</t>
  </si>
  <si>
    <t>VS Tabor</t>
  </si>
  <si>
    <t>Sládek Pavel</t>
  </si>
  <si>
    <t>Hrdějovice</t>
  </si>
  <si>
    <t>Běhan Ondřej</t>
  </si>
  <si>
    <t>Vidov</t>
  </si>
  <si>
    <t>Alešová Šárka</t>
  </si>
  <si>
    <t>Broža Vojtěch</t>
  </si>
  <si>
    <t>Tábor</t>
  </si>
  <si>
    <t>Zelenková Karolína</t>
  </si>
  <si>
    <t>TJ Jiskra Třeboň</t>
  </si>
  <si>
    <t>Brabec Antonín</t>
  </si>
  <si>
    <t>Zambelli Budweis</t>
  </si>
  <si>
    <t>Šafránek Petr</t>
  </si>
  <si>
    <t>Šindelářová Veronika</t>
  </si>
  <si>
    <t>Vášová Veronika</t>
  </si>
  <si>
    <t>Sedlák Petr</t>
  </si>
  <si>
    <t xml:space="preserve">Ardamica David   </t>
  </si>
  <si>
    <t>Smrčinová Markéta</t>
  </si>
  <si>
    <t>Bauer Václav</t>
  </si>
  <si>
    <t>Kleť</t>
  </si>
  <si>
    <t>Kurfiřt Marek</t>
  </si>
  <si>
    <t>Doležálek Zdeněk</t>
  </si>
  <si>
    <t>Pleštilová Lucie</t>
  </si>
  <si>
    <t>Rokos Ivan</t>
  </si>
  <si>
    <t>Novák Jaroslav</t>
  </si>
  <si>
    <t>Český Krumlov</t>
  </si>
  <si>
    <t>Čermáková Kamila</t>
  </si>
  <si>
    <t>Kasík Konstantin</t>
  </si>
  <si>
    <t>Afinpol Tábor</t>
  </si>
  <si>
    <t>Malík Jakub</t>
  </si>
  <si>
    <t>Run Punk</t>
  </si>
  <si>
    <t>Holub Karel</t>
  </si>
  <si>
    <t>Klimeš Petr</t>
  </si>
  <si>
    <t>Exit Next Door</t>
  </si>
  <si>
    <t>Chalupa Tomáš</t>
  </si>
  <si>
    <t>Kohout Luděk</t>
  </si>
  <si>
    <t>Nová Ves</t>
  </si>
  <si>
    <t>Dudová Klára</t>
  </si>
  <si>
    <t>Pinl Michal</t>
  </si>
  <si>
    <t>Vrána Jan</t>
  </si>
  <si>
    <t>Skalka Pavel</t>
  </si>
  <si>
    <t>Lipí</t>
  </si>
  <si>
    <t>Mráz Petr</t>
  </si>
  <si>
    <t>Lažiště</t>
  </si>
  <si>
    <t>Šimek Miroslav</t>
  </si>
  <si>
    <t>TC Dvořák České Budějovice</t>
  </si>
  <si>
    <t>Voráček Filip</t>
  </si>
  <si>
    <t>Borek</t>
  </si>
  <si>
    <t>Nehonský Zdeněk</t>
  </si>
  <si>
    <t>KALAS Sportswear</t>
  </si>
  <si>
    <t>Nováčková Radka</t>
  </si>
  <si>
    <t>Punčochář Jan</t>
  </si>
  <si>
    <t>Ardamicová Radka</t>
  </si>
  <si>
    <t>ARDY TEAM</t>
  </si>
  <si>
    <t>Bartyzal Josef</t>
  </si>
  <si>
    <t>Kopáček Pavel</t>
  </si>
  <si>
    <t>Bežerovice</t>
  </si>
  <si>
    <t>Balatková Hana</t>
  </si>
  <si>
    <t>Val</t>
  </si>
  <si>
    <t>David Tomáš</t>
  </si>
  <si>
    <t>Obrdlíková Soňa</t>
  </si>
  <si>
    <t>Hanžl Richard</t>
  </si>
  <si>
    <t>Malonty</t>
  </si>
  <si>
    <t>Vyskočil David</t>
  </si>
  <si>
    <t>Ski Vimperk</t>
  </si>
  <si>
    <t>Vyskočil Pavel</t>
  </si>
  <si>
    <t>Šádek Vojtěch</t>
  </si>
  <si>
    <t>Hranice</t>
  </si>
  <si>
    <t>Uhlířová Miroslava</t>
  </si>
  <si>
    <t>TT Tábor</t>
  </si>
  <si>
    <t>Gregor Jan</t>
  </si>
  <si>
    <t>Nehonská Jana</t>
  </si>
  <si>
    <t>Planá nad Lužnicí</t>
  </si>
  <si>
    <t>Hruška Radek</t>
  </si>
  <si>
    <t>PAVUS Veselí nad Lužnicí</t>
  </si>
  <si>
    <t>Drmota Radek</t>
  </si>
  <si>
    <t>Sokol Hluboká</t>
  </si>
  <si>
    <t>Švejnoha Lukáš</t>
  </si>
  <si>
    <t>České Velenice</t>
  </si>
  <si>
    <t>Novozámský Milan</t>
  </si>
  <si>
    <t>Kutta Tomáš</t>
  </si>
  <si>
    <t>Strážkovice</t>
  </si>
  <si>
    <t>Zrno Vladimír</t>
  </si>
  <si>
    <t>Pacov</t>
  </si>
  <si>
    <t>Vondruška Radek</t>
  </si>
  <si>
    <t>Olšjak Ladislav</t>
  </si>
  <si>
    <t>Marcelky GW stáj</t>
  </si>
  <si>
    <t>Novotný Pavel</t>
  </si>
  <si>
    <t>TJ Chyšky z.s.</t>
  </si>
  <si>
    <t>Libánský Vratislav</t>
  </si>
  <si>
    <t>SfhkKV Havlíčkův Brod</t>
  </si>
  <si>
    <t>Kubala Lukáš</t>
  </si>
  <si>
    <t>Lipno nad Vltavou</t>
  </si>
  <si>
    <t>Petrů Martin</t>
  </si>
  <si>
    <t>Rybák Jan</t>
  </si>
  <si>
    <t>Kaplice</t>
  </si>
  <si>
    <t>Stejskal Pavel</t>
  </si>
  <si>
    <t>Kulovaný Martin</t>
  </si>
  <si>
    <t>JH půlmaraton</t>
  </si>
  <si>
    <t>Tomášková Lucie</t>
  </si>
  <si>
    <t>Štěpánovice</t>
  </si>
  <si>
    <t>Diviš Jiří</t>
  </si>
  <si>
    <t>CBC team</t>
  </si>
  <si>
    <t>Dokulilová Ludmila</t>
  </si>
  <si>
    <t>TŘI BĚŽCI</t>
  </si>
  <si>
    <t>Mügl Jan</t>
  </si>
  <si>
    <t>Mašek Zdeněk</t>
  </si>
  <si>
    <t>Vivobrefoot Budějovice</t>
  </si>
  <si>
    <t>Zámiš Jaroslav</t>
  </si>
  <si>
    <t>Gyürüsi Martin</t>
  </si>
  <si>
    <t>Crossfit Strahov</t>
  </si>
  <si>
    <t>Vondrášek Martin</t>
  </si>
  <si>
    <t>Běh o Neplachovský hrneček</t>
  </si>
  <si>
    <t>Zákostelecký František</t>
  </si>
  <si>
    <t>Mokré</t>
  </si>
  <si>
    <t>Hergesell Jiří</t>
  </si>
  <si>
    <t>Vračkovice</t>
  </si>
  <si>
    <t>Boháč Karel</t>
  </si>
  <si>
    <t>Vojč Pavel</t>
  </si>
  <si>
    <t>Zliv</t>
  </si>
  <si>
    <t>Přibyl Ivan</t>
  </si>
  <si>
    <t>TJ Hrabu Hroby</t>
  </si>
  <si>
    <t>Pillar Ladislav</t>
  </si>
  <si>
    <t>Lomnice nad Lužnicí</t>
  </si>
  <si>
    <t>Lexa Jiří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</si>
</sst>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řádků&quot;"/>
    <numFmt numFmtId="165" formatCode="[h]:mm:ss;@"/>
    <numFmt numFmtId="166" formatCode="0&quot;.&quot;"/>
  </numFmts>
  <fonts count="14" x14ac:knownFonts="1">
    <font>
      <sz val="11"/>
      <color theme="1"/>
      <name val="Calibri"/>
      <family val="2"/>
      <charset val="238"/>
      <scheme val="minor"/>
    </font>
    <font>
      <sz val="10"/>
      <color theme="1"/>
      <name val="Calibri"/>
      <family val="2"/>
      <charset val="238"/>
      <scheme val="minor"/>
    </font>
    <font>
      <sz val="10"/>
      <name val="Calibri"/>
      <family val="2"/>
      <charset val="238"/>
      <scheme val="minor"/>
    </font>
    <font>
      <b/>
      <sz val="12"/>
      <color theme="1"/>
      <name val="Calibri"/>
      <family val="2"/>
      <charset val="238"/>
      <scheme val="minor"/>
    </font>
    <font>
      <u/>
      <sz val="10"/>
      <color theme="1"/>
      <name val="Calibri"/>
      <family val="2"/>
      <charset val="238"/>
      <scheme val="minor"/>
    </font>
    <font>
      <b/>
      <sz val="10"/>
      <name val="Calibri"/>
      <family val="2"/>
      <charset val="238"/>
      <scheme val="minor"/>
    </font>
    <font>
      <sz val="10"/>
      <color theme="0"/>
      <name val="Calibri"/>
      <family val="2"/>
      <charset val="238"/>
      <scheme val="minor"/>
    </font>
    <font>
      <b/>
      <sz val="10"/>
      <color theme="1"/>
      <name val="Calibri"/>
      <family val="2"/>
      <charset val="238"/>
      <scheme val="minor"/>
    </font>
    <font>
      <b/>
      <sz val="10"/>
      <color theme="0"/>
      <name val="Calibri"/>
      <family val="2"/>
      <charset val="238"/>
      <scheme val="minor"/>
    </font>
    <font>
      <u/>
      <sz val="10"/>
      <color theme="10"/>
      <name val="Calibri"/>
      <family val="2"/>
      <charset val="238"/>
      <scheme val="minor"/>
    </font>
    <font>
      <sz val="10"/>
      <color theme="1"/>
      <name val="Calibri"/>
      <family val="2"/>
      <charset val="238"/>
    </font>
    <font>
      <b/>
      <sz val="10"/>
      <color theme="1" tint="0.499984740745262"/>
      <name val="Calibri"/>
      <family val="2"/>
      <charset val="238"/>
      <scheme val="minor"/>
    </font>
    <font>
      <sz val="8"/>
      <color theme="0" tint="-0.34998626667073579"/>
      <name val="Calibri"/>
      <family val="2"/>
      <charset val="238"/>
      <scheme val="minor"/>
    </font>
    <font>
      <sz val="10"/>
      <color theme="1"/>
      <name val="Calibri"/>
      <scheme val="minor"/>
    </font>
  </fonts>
  <fills count="11">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s>
  <borders count="16">
    <border>
      <left/>
      <right/>
      <top/>
      <bottom/>
      <diagonal/>
    </border>
    <border>
      <left/>
      <right/>
      <top/>
      <bottom style="hair">
        <color theme="0"/>
      </bottom>
      <diagonal/>
    </border>
    <border>
      <left/>
      <right/>
      <top style="hair">
        <color theme="0"/>
      </top>
      <bottom style="hair">
        <color theme="0"/>
      </bottom>
      <diagonal/>
    </border>
    <border>
      <left/>
      <right/>
      <top style="hair">
        <color theme="0"/>
      </top>
      <bottom/>
      <diagonal/>
    </border>
    <border>
      <left/>
      <right/>
      <top style="hair">
        <color theme="0"/>
      </top>
      <bottom style="thin">
        <color auto="1"/>
      </bottom>
      <diagonal/>
    </border>
    <border>
      <left/>
      <right/>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6795556505021"/>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ck">
        <color theme="0"/>
      </left>
      <right/>
      <top/>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xf>
    <xf numFmtId="0" fontId="3" fillId="0" borderId="0" xfId="0" applyFont="1"/>
    <xf numFmtId="0" fontId="3"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xf>
    <xf numFmtId="0" fontId="3" fillId="0" borderId="0" xfId="0" applyFont="1" applyAlignment="1">
      <alignment horizontal="right"/>
    </xf>
    <xf numFmtId="14" fontId="3" fillId="0" borderId="0" xfId="0" applyNumberFormat="1" applyFont="1" applyAlignment="1">
      <alignment horizontal="right"/>
    </xf>
    <xf numFmtId="0" fontId="1" fillId="3" borderId="0" xfId="0" applyFont="1" applyFill="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2" xfId="0" applyNumberFormat="1" applyFont="1" applyFill="1" applyBorder="1" applyAlignment="1">
      <alignment horizontal="center"/>
    </xf>
    <xf numFmtId="0" fontId="2" fillId="3" borderId="4" xfId="0" applyNumberFormat="1" applyFont="1" applyFill="1" applyBorder="1" applyAlignment="1">
      <alignment horizontal="center"/>
    </xf>
    <xf numFmtId="0" fontId="5" fillId="5" borderId="5" xfId="0" applyFont="1" applyFill="1" applyBorder="1" applyAlignment="1" applyProtection="1">
      <alignment horizontal="left" vertical="top"/>
      <protection locked="0"/>
    </xf>
    <xf numFmtId="0" fontId="1" fillId="7" borderId="0" xfId="0" applyFont="1" applyFill="1" applyAlignment="1">
      <alignment horizontal="center"/>
    </xf>
    <xf numFmtId="0" fontId="2" fillId="6" borderId="0" xfId="0" applyFont="1" applyFill="1" applyAlignment="1" applyProtection="1">
      <alignment horizontal="center"/>
      <protection locked="0"/>
    </xf>
    <xf numFmtId="0" fontId="2" fillId="6" borderId="0" xfId="0" applyFont="1" applyFill="1" applyProtection="1">
      <protection locked="0"/>
    </xf>
    <xf numFmtId="0" fontId="1" fillId="7" borderId="0" xfId="0" applyFont="1" applyFill="1"/>
    <xf numFmtId="0" fontId="1" fillId="0" borderId="0" xfId="0" applyFont="1" applyAlignment="1">
      <alignment horizontal="left" vertical="top" indent="1"/>
    </xf>
    <xf numFmtId="0" fontId="1" fillId="0" borderId="0" xfId="0" applyFont="1" applyAlignment="1">
      <alignment horizontal="center" vertical="top"/>
    </xf>
    <xf numFmtId="0" fontId="11" fillId="0" borderId="0" xfId="0" applyFont="1" applyAlignment="1">
      <alignment vertical="top"/>
    </xf>
    <xf numFmtId="0" fontId="2" fillId="0" borderId="0" xfId="0" applyFont="1" applyAlignment="1">
      <alignment horizontal="center" vertical="top"/>
    </xf>
    <xf numFmtId="0" fontId="1" fillId="7" borderId="0" xfId="0" applyFont="1" applyFill="1" applyAlignment="1">
      <alignment horizontal="center" vertical="top"/>
    </xf>
    <xf numFmtId="0" fontId="5" fillId="4" borderId="0" xfId="0" applyFont="1" applyFill="1" applyBorder="1" applyAlignment="1" applyProtection="1">
      <alignment horizontal="center" vertical="top"/>
      <protection locked="0"/>
    </xf>
    <xf numFmtId="0" fontId="7" fillId="4" borderId="0" xfId="0" applyFont="1" applyFill="1" applyBorder="1" applyAlignment="1" applyProtection="1">
      <alignment horizontal="center" vertical="top"/>
      <protection locked="0"/>
    </xf>
    <xf numFmtId="0" fontId="12" fillId="0" borderId="0" xfId="0" applyFont="1" applyAlignment="1">
      <alignment horizontal="center" vertical="top"/>
    </xf>
    <xf numFmtId="164" fontId="1" fillId="0" borderId="0" xfId="0" applyNumberFormat="1" applyFont="1" applyAlignment="1">
      <alignment horizontal="left" vertical="top"/>
    </xf>
    <xf numFmtId="14" fontId="5" fillId="5" borderId="5" xfId="0" applyNumberFormat="1" applyFont="1" applyFill="1" applyBorder="1" applyAlignment="1" applyProtection="1">
      <alignment horizontal="left" vertical="top"/>
      <protection locked="0"/>
    </xf>
    <xf numFmtId="0" fontId="12" fillId="0" borderId="0" xfId="0" applyFont="1" applyAlignment="1">
      <alignment horizontal="left" vertical="top"/>
    </xf>
    <xf numFmtId="0" fontId="1" fillId="0" borderId="0" xfId="0" applyFont="1" applyFill="1" applyAlignment="1">
      <alignment vertical="top"/>
    </xf>
    <xf numFmtId="0" fontId="9" fillId="8" borderId="0" xfId="1" applyFill="1" applyAlignment="1">
      <alignment horizontal="center" vertical="top"/>
    </xf>
    <xf numFmtId="0" fontId="8" fillId="8" borderId="0" xfId="0" applyFont="1" applyFill="1" applyBorder="1" applyAlignment="1">
      <alignment horizontal="center" vertical="top"/>
    </xf>
    <xf numFmtId="0" fontId="1" fillId="8" borderId="0" xfId="0" applyFont="1" applyFill="1" applyBorder="1" applyAlignment="1">
      <alignment horizontal="center" vertical="top"/>
    </xf>
    <xf numFmtId="0" fontId="1" fillId="0" borderId="0" xfId="0" applyFont="1" applyFill="1" applyBorder="1" applyAlignment="1">
      <alignment horizontal="center" vertical="top"/>
    </xf>
    <xf numFmtId="0" fontId="9" fillId="8" borderId="0" xfId="1" applyFill="1" applyBorder="1" applyAlignment="1">
      <alignment horizontal="center" vertical="top"/>
    </xf>
    <xf numFmtId="0" fontId="1" fillId="6"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1" fillId="3" borderId="0" xfId="0" applyFont="1" applyFill="1" applyAlignment="1">
      <alignment horizontal="left"/>
    </xf>
    <xf numFmtId="165" fontId="7" fillId="7" borderId="0" xfId="0" applyNumberFormat="1" applyFont="1" applyFill="1" applyAlignment="1">
      <alignment horizontal="center"/>
    </xf>
    <xf numFmtId="0" fontId="7" fillId="0" borderId="0" xfId="0" applyFont="1" applyAlignment="1">
      <alignment horizontal="center"/>
    </xf>
    <xf numFmtId="166" fontId="1" fillId="7" borderId="0" xfId="0" applyNumberFormat="1" applyFont="1" applyFill="1" applyAlignment="1">
      <alignment horizontal="center"/>
    </xf>
    <xf numFmtId="0" fontId="1" fillId="6" borderId="0" xfId="0" applyFont="1" applyFill="1" applyAlignment="1" applyProtection="1">
      <alignment horizontal="center"/>
      <protection locked="0"/>
    </xf>
    <xf numFmtId="0" fontId="1" fillId="7" borderId="0" xfId="0" applyFont="1" applyFill="1" applyAlignment="1">
      <alignment horizontal="left"/>
    </xf>
    <xf numFmtId="0" fontId="1" fillId="6" borderId="6" xfId="0" applyFont="1" applyFill="1" applyBorder="1" applyAlignment="1" applyProtection="1">
      <alignment horizontal="center"/>
      <protection locked="0"/>
    </xf>
    <xf numFmtId="0" fontId="1" fillId="6" borderId="7" xfId="0" applyFont="1" applyFill="1" applyBorder="1" applyAlignment="1" applyProtection="1">
      <alignment horizontal="center"/>
      <protection locked="0"/>
    </xf>
    <xf numFmtId="0" fontId="1" fillId="6" borderId="8"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11"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13" xfId="0" applyFont="1" applyFill="1" applyBorder="1" applyAlignment="1" applyProtection="1">
      <alignment horizontal="center"/>
      <protection locked="0"/>
    </xf>
    <xf numFmtId="0" fontId="1" fillId="6" borderId="14" xfId="0" applyFont="1" applyFill="1" applyBorder="1" applyAlignment="1" applyProtection="1">
      <alignment horizontal="center"/>
      <protection locked="0"/>
    </xf>
    <xf numFmtId="0" fontId="6" fillId="9" borderId="15" xfId="0" applyFont="1" applyFill="1" applyBorder="1" applyAlignment="1">
      <alignment horizontal="center"/>
    </xf>
    <xf numFmtId="0" fontId="6" fillId="10" borderId="15" xfId="0" applyFont="1" applyFill="1" applyBorder="1" applyAlignment="1">
      <alignment horizontal="center"/>
    </xf>
    <xf numFmtId="17" fontId="5" fillId="4" borderId="0" xfId="0" applyNumberFormat="1" applyFont="1" applyFill="1" applyBorder="1" applyAlignment="1" applyProtection="1">
      <alignment horizontal="center" vertical="top"/>
      <protection locked="0"/>
    </xf>
    <xf numFmtId="0" fontId="13" fillId="6" borderId="7" xfId="0" applyFont="1" applyFill="1" applyBorder="1" applyAlignment="1" applyProtection="1">
      <alignment horizontal="center"/>
      <protection locked="0"/>
    </xf>
    <xf numFmtId="0" fontId="13" fillId="6" borderId="12" xfId="0" applyFont="1" applyFill="1" applyBorder="1" applyAlignment="1" applyProtection="1">
      <alignment horizontal="center"/>
      <protection locked="0"/>
    </xf>
    <xf numFmtId="0" fontId="2" fillId="5" borderId="0" xfId="0" applyFont="1" applyFill="1" applyBorder="1" applyAlignment="1" applyProtection="1">
      <alignment horizontal="left" vertical="top"/>
      <protection locked="0"/>
    </xf>
    <xf numFmtId="0" fontId="2" fillId="5" borderId="5" xfId="0" applyFont="1" applyFill="1" applyBorder="1" applyAlignment="1" applyProtection="1">
      <alignment horizontal="left" vertical="top"/>
      <protection locked="0"/>
    </xf>
    <xf numFmtId="14" fontId="3" fillId="0" borderId="0" xfId="0" applyNumberFormat="1" applyFont="1" applyAlignment="1">
      <alignment horizontal="right"/>
    </xf>
  </cellXfs>
  <cellStyles count="2">
    <cellStyle name="Hypertextový odkaz" xfId="1" builtinId="8" customBuiltin="1"/>
    <cellStyle name="Normální" xfId="0" builtinId="0"/>
  </cellStyles>
  <dxfs count="49">
    <dxf>
      <font>
        <b val="0"/>
        <i val="0"/>
        <strike val="0"/>
        <condense val="0"/>
        <extend val="0"/>
        <outline val="0"/>
        <shadow val="0"/>
        <u val="none"/>
        <vertAlign val="baseline"/>
        <sz val="10"/>
        <color theme="0"/>
        <name val="Calibri"/>
        <scheme val="minor"/>
      </font>
      <numFmt numFmtId="0" formatCode="General"/>
      <fill>
        <patternFill patternType="solid">
          <fgColor indexed="64"/>
          <bgColor theme="0" tint="-0.249977111117893"/>
        </patternFill>
      </fill>
      <alignment horizontal="center" vertical="bottom" textRotation="0" wrapText="0" indent="0" justifyLastLine="0" shrinkToFit="0" readingOrder="0"/>
      <border diagonalUp="0" diagonalDown="0">
        <left style="thick">
          <color theme="0"/>
        </left>
        <right/>
        <top/>
        <bottom/>
        <vertical/>
        <horizontal/>
      </border>
    </dxf>
    <dxf>
      <font>
        <b val="0"/>
        <i val="0"/>
        <strike val="0"/>
        <condense val="0"/>
        <extend val="0"/>
        <outline val="0"/>
        <shadow val="0"/>
        <u val="none"/>
        <vertAlign val="baseline"/>
        <sz val="10"/>
        <color theme="1"/>
        <name val="Calibri"/>
        <scheme val="minor"/>
      </font>
      <numFmt numFmtId="166" formatCode="0&quot;.&quo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Calibri"/>
        <scheme val="minor"/>
      </font>
      <numFmt numFmtId="165" formatCode="[h]:mm:ss;@"/>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left style="thin">
          <color theme="0" tint="-0.14996795556505021"/>
        </left>
        <right style="thin">
          <color theme="0" tint="-0.14993743705557422"/>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left style="thin">
          <color theme="0" tint="-0.14993743705557422"/>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0&quot;.&quo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patternFill>
      </fill>
    </dxf>
    <dxf>
      <font>
        <b val="0"/>
        <i val="0"/>
        <strike val="0"/>
        <condense val="0"/>
        <extend val="0"/>
        <outline val="0"/>
        <shadow val="0"/>
        <u val="none"/>
        <vertAlign val="baseline"/>
        <sz val="10"/>
        <color theme="1"/>
        <name val="Calibri"/>
        <scheme val="minor"/>
      </font>
    </dxf>
    <dxf>
      <font>
        <color theme="6" tint="-0.499984740745262"/>
      </font>
      <fill>
        <patternFill>
          <bgColor theme="6" tint="0.79998168889431442"/>
        </patternFill>
      </fill>
    </dxf>
    <dxf>
      <font>
        <b/>
        <i val="0"/>
        <color theme="0"/>
      </font>
      <fill>
        <patternFill>
          <bgColor rgb="FFC00000"/>
        </patternFill>
      </fill>
    </dxf>
    <dxf>
      <font>
        <b/>
        <i val="0"/>
        <color theme="0"/>
      </font>
      <fill>
        <patternFill>
          <bgColor rgb="FFC00000"/>
        </patternFill>
      </fill>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0" tint="-4.9989318521683403E-2"/>
        </patternFill>
      </fill>
    </dxf>
    <dxf>
      <font>
        <b val="0"/>
        <i val="0"/>
        <strike val="0"/>
        <condense val="0"/>
        <extend val="0"/>
        <outline val="0"/>
        <shadow val="0"/>
        <u val="none"/>
        <vertAlign val="baseline"/>
        <sz val="10"/>
        <color theme="0"/>
        <name val="Calibri"/>
        <scheme val="minor"/>
      </font>
      <numFmt numFmtId="0" formatCode="General"/>
      <fill>
        <patternFill patternType="solid">
          <fgColor indexed="64"/>
          <bgColor rgb="FFC00000"/>
        </patternFill>
      </fill>
      <alignment horizontal="center" vertical="bottom" textRotation="0" wrapText="0" indent="0" justifyLastLine="0" shrinkToFit="0" readingOrder="0"/>
      <border diagonalUp="0" diagonalDown="0">
        <left/>
        <right/>
        <top style="hair">
          <color theme="0"/>
        </top>
        <bottom style="hair">
          <color theme="0"/>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left/>
        <right/>
        <top style="hair">
          <color theme="0"/>
        </top>
        <bottom style="hair">
          <color theme="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6" tint="-0.499984740745262"/>
        <name val="Calibri"/>
        <scheme val="minor"/>
      </font>
    </dxf>
    <dxf>
      <font>
        <b val="0"/>
        <i val="0"/>
        <strike val="0"/>
        <condense val="0"/>
        <extend val="0"/>
        <outline val="0"/>
        <shadow val="0"/>
        <u val="none"/>
        <vertAlign val="baseline"/>
        <sz val="10"/>
        <color theme="1"/>
        <name val="Calibri"/>
        <scheme val="minor"/>
      </font>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0"/>
        </patternFill>
      </fill>
    </dxf>
    <dxf>
      <font>
        <color theme="0"/>
      </font>
      <fill>
        <patternFill>
          <bgColor theme="0" tint="-0.24994659260841701"/>
        </patternFill>
      </fill>
    </dxf>
    <dxf>
      <font>
        <b/>
        <i val="0"/>
        <strike val="0"/>
        <condense val="0"/>
        <extend val="0"/>
        <outline val="0"/>
        <shadow val="0"/>
        <u val="none"/>
        <vertAlign val="baseline"/>
        <sz val="10"/>
        <color theme="1"/>
        <name val="Calibri"/>
        <scheme val="minor"/>
      </font>
      <fill>
        <patternFill patternType="solid">
          <fgColor indexed="64"/>
          <bgColor theme="6" tint="0.79998168889431442"/>
        </patternFill>
      </fill>
      <alignment horizontal="center" vertical="top" textRotation="0" wrapText="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solid">
          <fgColor indexed="64"/>
          <bgColor theme="6" tint="0.79998168889431442"/>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tint="-4.9989318521683403E-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vertical="top" textRotation="0" wrapText="0" justifyLastLine="0" shrinkToFit="0" readingOrder="0"/>
    </dxf>
    <dxf>
      <font>
        <b val="0"/>
        <i val="0"/>
        <strike val="0"/>
        <condense val="0"/>
        <extend val="0"/>
        <outline val="0"/>
        <shadow val="0"/>
        <u val="none"/>
        <vertAlign val="baseline"/>
        <sz val="10"/>
        <color theme="1"/>
        <name val="Calibri"/>
        <scheme val="minor"/>
      </font>
      <alignment vertical="top" textRotation="0" wrapText="0" justifyLastLine="0" shrinkToFit="0" readingOrder="0"/>
    </dxf>
    <dxf>
      <font>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horizontal style="thin">
          <color rgb="FFDFE3E8"/>
        </horizontal>
      </border>
    </dxf>
  </dxfs>
  <tableStyles count="1" defaultTableStyle="TableStyleMedium2" defaultPivotStyle="PivotStyleLight16">
    <tableStyle name="Grey" pivot="0" count="7">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s>
  <colors>
    <mruColors>
      <color rgb="FFF6E7E6"/>
      <color rgb="FFDFE3E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ulka1" displayName="Tabulka1" ref="B17:E112" totalsRowShown="0" headerRowDxfId="37" dataDxfId="36">
  <autoFilter ref="B17:E112"/>
  <tableColumns count="4">
    <tableColumn id="2" name="ročník" dataDxfId="35">
      <calculatedColumnFormula>IF(ISBLANK('1. Index'!$C$13),"-",IF(B17="ročník",YEAR('1. Index'!$C$13)-6,B17-1))</calculatedColumnFormula>
    </tableColumn>
    <tableColumn id="3" name="věk" dataDxfId="34">
      <calculatedColumnFormula>IF(Tabulka1[[#This Row],[ročník]]="-","-",YEAR(TODAY())-B18)</calculatedColumnFormula>
    </tableColumn>
    <tableColumn id="4" name="M kategorie" dataDxfId="33"/>
    <tableColumn id="5" name="Z kategorie" dataDxfId="32"/>
  </tableColumns>
  <tableStyleInfo name="Grey" showFirstColumn="0" showLastColumn="0" showRowStripes="0" showColumnStripes="0"/>
</table>
</file>

<file path=xl/tables/table2.xml><?xml version="1.0" encoding="utf-8"?>
<table xmlns="http://schemas.openxmlformats.org/spreadsheetml/2006/main" id="2" name="Tabulka2" displayName="Tabulka2" ref="B9:H309" totalsRowShown="0" headerRowDxfId="28" dataDxfId="27">
  <tableColumns count="7">
    <tableColumn id="1" name="start. č." dataDxfId="26"/>
    <tableColumn id="2" name="příjmení jméno" dataDxfId="25"/>
    <tableColumn id="3" name="ročník" dataDxfId="24"/>
    <tableColumn id="4" name="klub" dataDxfId="23"/>
    <tableColumn id="5" name="m/ž" dataDxfId="22"/>
    <tableColumn id="6" name="kategorie" dataDxfId="21">
      <calculatedColumnFormula>IF(ISBLANK('1. Index'!$C$13),"-",IF(Tabulka2[[#This Row],[m/ž]]="M",VLOOKUP(Tabulka2[[#This Row],[ročník]],'2. Kategorie'!B:E,3,0),IF(Tabulka2[[#This Row],[m/ž]]="Z",VLOOKUP(Tabulka2[[#This Row],[ročník]],'2. Kategorie'!B:E,4,0),"?")))</calculatedColumnFormula>
    </tableColumn>
    <tableColumn id="7" name="kontrola duplicit" dataDxfId="20">
      <calculatedColumnFormula>IF(COUNTIFS(Tabulka2[start. č.],Tabulka2[[#This Row],[start. č.]])&gt;1,"duplicita!","ok")</calculatedColumnFormula>
    </tableColumn>
  </tableColumns>
  <tableStyleInfo name="Grey" showFirstColumn="0" showLastColumn="0" showRowStripes="0" showColumnStripes="0"/>
</table>
</file>

<file path=xl/tables/table3.xml><?xml version="1.0" encoding="utf-8"?>
<table xmlns="http://schemas.openxmlformats.org/spreadsheetml/2006/main" id="4" name="Tabulka4" displayName="Tabulka4" ref="B9:N309" totalsRowShown="0" headerRowDxfId="14" dataDxfId="13">
  <tableColumns count="13">
    <tableColumn id="1" name="pořadí" dataDxfId="12"/>
    <tableColumn id="2" name="start. č." dataDxfId="11"/>
    <tableColumn id="3" name="příjmení a jméno" dataDxfId="10">
      <calculatedColumnFormula>IF(ISBLANK(Tabulka4[[#This Row],[start. č.]]),"-",IF(ISERROR(VLOOKUP(Tabulka4[[#This Row],[start. č.]],'3. REGISTRACE'!B:F,2,0)),"start. č. nebylo registrováno!",VLOOKUP(Tabulka4[[#This Row],[start. č.]],'3. REGISTRACE'!B:F,2,0)))</calculatedColumnFormula>
    </tableColumn>
    <tableColumn id="4" name="ročník" dataDxfId="9">
      <calculatedColumnFormula>IF(ISBLANK(Tabulka4[[#This Row],[start. č.]]),"-",IF(ISERROR(VLOOKUP(Tabulka4[[#This Row],[start. č.]],'3. REGISTRACE'!B:F,3,0)),"-",VLOOKUP(Tabulka4[[#This Row],[start. č.]],'3. REGISTRACE'!B:F,3,0)))</calculatedColumnFormula>
    </tableColumn>
    <tableColumn id="5" name="klub" dataDxfId="8">
      <calculatedColumnFormula>IF(ISBLANK(Tabulka4[[#This Row],[start. č.]]),"-",IF(Tabulka4[[#This Row],[příjmení a jméno]]="start. č. nebylo registrováno!","-",IF(VLOOKUP(Tabulka4[[#This Row],[start. č.]],'3. REGISTRACE'!B:F,4,0)=0,"-",VLOOKUP(Tabulka4[[#This Row],[start. č.]],'3. REGISTRACE'!B:F,4,0))))</calculatedColumnFormula>
    </tableColumn>
    <tableColumn id="6" name="m/ž" dataDxfId="7">
      <calculatedColumnFormula>IF(ISBLANK(Tabulka4[[#This Row],[start. č.]]),"-",IF(Tabulka4[[#This Row],[příjmení a jméno]]="start. č. nebylo registrováno!","-",IF(VLOOKUP(Tabulka4[[#This Row],[start. č.]],'3. REGISTRACE'!B:F,5,0)=0,"-",VLOOKUP(Tabulka4[[#This Row],[start. č.]],'3. REGISTRACE'!B:F,5,0))))</calculatedColumnFormula>
    </tableColumn>
    <tableColumn id="7" name="hod" dataDxfId="6"/>
    <tableColumn id="8" name="min" dataDxfId="5"/>
    <tableColumn id="9" name="sek" dataDxfId="4"/>
    <tableColumn id="10" name="čas" dataDxfId="3">
      <calculatedColumnFormula>TIME(Tabulka4[[#This Row],[hod]],Tabulka4[[#This Row],[min]],Tabulka4[[#This Row],[sek]])</calculatedColumnFormula>
    </tableColumn>
    <tableColumn id="11" name="kategorie" dataDxfId="2">
      <calculatedColumnFormula>IF(ISBLANK(Tabulka4[[#This Row],[start. č.]]),"-",IF(Tabulka4[[#This Row],[příjmení a jméno]]="start. č. nebylo registrováno!","-",IF(VLOOKUP(Tabulka4[[#This Row],[start. č.]],'3. REGISTRACE'!B:G,6,0)=0,"-",VLOOKUP(Tabulka4[[#This Row],[start. č.]],'3. REGISTRACE'!B:G,6,0))))</calculatedColumnFormula>
    </tableColumn>
    <tableColumn id="12" name="poř. kat." dataDxfId="1">
      <calculatedColumnFormula>IF(Tabulka4[[#This Row],[kategorie]]="-","-",COUNTIFS(G$10:G10,Tabulka4[[#This Row],[m/ž]],L$10:L10,Tabulka4[[#This Row],[kategorie]]))</calculatedColumnFormula>
    </tableColumn>
    <tableColumn id="13" name="check čas" dataDxfId="0">
      <calculatedColumnFormula>IF(AND(ISBLANK(H10),ISBLANK(I10),ISBLANK(J10)),"-",IF(K10&gt;=MAX(K$10:K10),"ok","chyba!!!"))</calculatedColumnFormula>
    </tableColumn>
  </tableColumns>
  <tableStyleInfo name="Grey" showFirstColumn="0" showLastColumn="0" showRowStripes="0" showColumnStripes="0"/>
</table>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43"/>
  <sheetViews>
    <sheetView showGridLines="0" showRowColHeaders="0" topLeftCell="A31" workbookViewId="0">
      <selection activeCell="C21" sqref="C20:C21"/>
    </sheetView>
  </sheetViews>
  <sheetFormatPr defaultColWidth="9.140625" defaultRowHeight="12.75" x14ac:dyDescent="0.25"/>
  <cols>
    <col min="1" max="1" width="3.7109375" style="33" customWidth="1"/>
    <col min="2" max="2" width="12" style="37" bestFit="1" customWidth="1"/>
    <col min="3" max="3" width="90.7109375" style="40" customWidth="1"/>
    <col min="4" max="16384" width="9.140625" style="33"/>
  </cols>
  <sheetData>
    <row r="2" spans="2:3" ht="25.5" x14ac:dyDescent="0.25">
      <c r="B2" s="35" t="s">
        <v>19</v>
      </c>
      <c r="C2" s="39" t="s">
        <v>82</v>
      </c>
    </row>
    <row r="4" spans="2:3" ht="38.25" x14ac:dyDescent="0.25">
      <c r="B4" s="35" t="s">
        <v>22</v>
      </c>
      <c r="C4" s="39" t="s">
        <v>23</v>
      </c>
    </row>
    <row r="6" spans="2:3" ht="25.5" x14ac:dyDescent="0.25">
      <c r="B6" s="35" t="s">
        <v>20</v>
      </c>
      <c r="C6" s="39" t="s">
        <v>83</v>
      </c>
    </row>
    <row r="7" spans="2:3" ht="25.5" x14ac:dyDescent="0.25">
      <c r="B7" s="35"/>
      <c r="C7" s="39" t="s">
        <v>24</v>
      </c>
    </row>
    <row r="8" spans="2:3" ht="25.5" x14ac:dyDescent="0.25">
      <c r="B8" s="35"/>
      <c r="C8" s="39" t="s">
        <v>84</v>
      </c>
    </row>
    <row r="9" spans="2:3" ht="38.25" x14ac:dyDescent="0.25">
      <c r="B9" s="35"/>
      <c r="C9" s="39" t="s">
        <v>25</v>
      </c>
    </row>
    <row r="10" spans="2:3" ht="38.25" x14ac:dyDescent="0.25">
      <c r="B10" s="35"/>
      <c r="C10" s="39" t="s">
        <v>26</v>
      </c>
    </row>
    <row r="12" spans="2:3" ht="51" x14ac:dyDescent="0.25">
      <c r="B12" s="35" t="s">
        <v>21</v>
      </c>
      <c r="C12" s="39" t="s">
        <v>85</v>
      </c>
    </row>
    <row r="14" spans="2:3" ht="25.5" x14ac:dyDescent="0.25">
      <c r="B14" s="35" t="s">
        <v>77</v>
      </c>
      <c r="C14" s="39" t="s">
        <v>78</v>
      </c>
    </row>
    <row r="16" spans="2:3" x14ac:dyDescent="0.25">
      <c r="B16" s="34" t="s">
        <v>30</v>
      </c>
      <c r="C16" s="39" t="s">
        <v>31</v>
      </c>
    </row>
    <row r="17" spans="2:3" x14ac:dyDescent="0.25">
      <c r="B17" s="36"/>
      <c r="C17" s="39" t="s">
        <v>33</v>
      </c>
    </row>
    <row r="18" spans="2:3" x14ac:dyDescent="0.25">
      <c r="B18" s="36"/>
      <c r="C18" s="39" t="s">
        <v>34</v>
      </c>
    </row>
    <row r="19" spans="2:3" ht="25.5" x14ac:dyDescent="0.25">
      <c r="B19" s="36"/>
      <c r="C19" s="39" t="s">
        <v>35</v>
      </c>
    </row>
    <row r="21" spans="2:3" x14ac:dyDescent="0.25">
      <c r="B21" s="38" t="s">
        <v>51</v>
      </c>
      <c r="C21" s="39" t="s">
        <v>52</v>
      </c>
    </row>
    <row r="22" spans="2:3" x14ac:dyDescent="0.25">
      <c r="B22" s="36"/>
      <c r="C22" s="39" t="s">
        <v>53</v>
      </c>
    </row>
    <row r="23" spans="2:3" x14ac:dyDescent="0.25">
      <c r="B23" s="36"/>
      <c r="C23" s="39" t="s">
        <v>54</v>
      </c>
    </row>
    <row r="24" spans="2:3" ht="38.25" x14ac:dyDescent="0.25">
      <c r="B24" s="36"/>
      <c r="C24" s="39" t="s">
        <v>55</v>
      </c>
    </row>
    <row r="25" spans="2:3" ht="25.5" x14ac:dyDescent="0.25">
      <c r="B25" s="36"/>
      <c r="C25" s="39" t="s">
        <v>56</v>
      </c>
    </row>
    <row r="26" spans="2:3" ht="38.25" x14ac:dyDescent="0.25">
      <c r="B26" s="36"/>
      <c r="C26" s="39" t="s">
        <v>86</v>
      </c>
    </row>
    <row r="28" spans="2:3" ht="25.5" x14ac:dyDescent="0.25">
      <c r="B28" s="38" t="s">
        <v>57</v>
      </c>
      <c r="C28" s="39" t="s">
        <v>58</v>
      </c>
    </row>
    <row r="29" spans="2:3" ht="38.25" x14ac:dyDescent="0.25">
      <c r="B29" s="36"/>
      <c r="C29" s="39" t="s">
        <v>87</v>
      </c>
    </row>
    <row r="30" spans="2:3" x14ac:dyDescent="0.25">
      <c r="B30" s="36"/>
      <c r="C30" s="39" t="s">
        <v>59</v>
      </c>
    </row>
    <row r="31" spans="2:3" x14ac:dyDescent="0.25">
      <c r="B31" s="36"/>
      <c r="C31" s="39" t="s">
        <v>60</v>
      </c>
    </row>
    <row r="32" spans="2:3" x14ac:dyDescent="0.25">
      <c r="B32" s="36"/>
      <c r="C32" s="39" t="s">
        <v>61</v>
      </c>
    </row>
    <row r="33" spans="2:3" x14ac:dyDescent="0.25">
      <c r="B33" s="36"/>
      <c r="C33" s="39" t="s">
        <v>62</v>
      </c>
    </row>
    <row r="34" spans="2:3" x14ac:dyDescent="0.25">
      <c r="B34" s="36"/>
      <c r="C34" s="39" t="s">
        <v>63</v>
      </c>
    </row>
    <row r="35" spans="2:3" x14ac:dyDescent="0.25">
      <c r="B35" s="36"/>
      <c r="C35" s="39" t="s">
        <v>64</v>
      </c>
    </row>
    <row r="36" spans="2:3" ht="25.5" x14ac:dyDescent="0.25">
      <c r="B36" s="36"/>
      <c r="C36" s="39" t="s">
        <v>88</v>
      </c>
    </row>
    <row r="37" spans="2:3" ht="25.5" x14ac:dyDescent="0.25">
      <c r="B37" s="36"/>
      <c r="C37" s="39" t="s">
        <v>73</v>
      </c>
    </row>
    <row r="38" spans="2:3" ht="25.5" x14ac:dyDescent="0.25">
      <c r="B38" s="36"/>
      <c r="C38" s="39" t="s">
        <v>70</v>
      </c>
    </row>
    <row r="40" spans="2:3" x14ac:dyDescent="0.25">
      <c r="B40" s="38" t="s">
        <v>79</v>
      </c>
      <c r="C40" s="39" t="s">
        <v>80</v>
      </c>
    </row>
    <row r="41" spans="2:3" ht="38.25" x14ac:dyDescent="0.25">
      <c r="B41" s="36"/>
      <c r="C41" s="39" t="s">
        <v>81</v>
      </c>
    </row>
    <row r="43" spans="2:3" ht="25.5" x14ac:dyDescent="0.25">
      <c r="B43" s="35" t="s">
        <v>90</v>
      </c>
      <c r="C43" s="39" t="s">
        <v>91</v>
      </c>
    </row>
  </sheetData>
  <sheetProtection password="C7B2" sheet="1" objects="1" scenarios="1"/>
  <hyperlinks>
    <hyperlink ref="B16" location="'1. Index'!C10" display="1. Index"/>
    <hyperlink ref="B21" location="'2. Kategorie'!D18" display="2. Kategorie"/>
    <hyperlink ref="B28" location="'3. REGISTRACE'!B10" display="3. REGISTRACE"/>
    <hyperlink ref="B40" location="'4. VYSLEDKY'!C9" display="4. VÝSLEDKY"/>
  </hyperlinks>
  <pageMargins left="0.19685039370078741" right="0.19685039370078741" top="0" bottom="0.39370078740157483" header="0" footer="0"/>
  <pageSetup paperSize="9" scale="93" orientation="portrait" verticalDpi="0"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showRowColHeaders="0" workbookViewId="0">
      <selection activeCell="C21" sqref="C21:C22"/>
    </sheetView>
  </sheetViews>
  <sheetFormatPr defaultColWidth="9.140625" defaultRowHeight="12.75" x14ac:dyDescent="0.25"/>
  <cols>
    <col min="1" max="1" width="3.7109375" style="6" customWidth="1"/>
    <col min="2" max="2" width="18.7109375" style="6" customWidth="1"/>
    <col min="3" max="3" width="39.140625" style="5" customWidth="1"/>
    <col min="4" max="4" width="7.7109375" style="6" customWidth="1"/>
    <col min="5" max="5" width="13.7109375" style="6" bestFit="1" customWidth="1"/>
    <col min="6" max="6" width="10.7109375" style="6" customWidth="1"/>
    <col min="7" max="16384" width="9.140625" style="6"/>
  </cols>
  <sheetData>
    <row r="2" spans="2:3" ht="15.75" x14ac:dyDescent="0.25">
      <c r="B2" s="4" t="s">
        <v>6</v>
      </c>
    </row>
    <row r="5" spans="2:3" x14ac:dyDescent="0.25">
      <c r="B5" s="6" t="s">
        <v>10</v>
      </c>
    </row>
    <row r="6" spans="2:3" x14ac:dyDescent="0.25">
      <c r="B6" s="6" t="s">
        <v>11</v>
      </c>
    </row>
    <row r="10" spans="2:3" x14ac:dyDescent="0.25">
      <c r="B10" s="6" t="s">
        <v>32</v>
      </c>
      <c r="C10" s="17" t="s">
        <v>274</v>
      </c>
    </row>
    <row r="13" spans="2:3" x14ac:dyDescent="0.25">
      <c r="B13" s="6" t="s">
        <v>49</v>
      </c>
      <c r="C13" s="31">
        <v>44029</v>
      </c>
    </row>
    <row r="14" spans="2:3" x14ac:dyDescent="0.25">
      <c r="C14" s="32" t="s">
        <v>9</v>
      </c>
    </row>
    <row r="17" spans="2:3" x14ac:dyDescent="0.25">
      <c r="B17" s="6" t="s">
        <v>7</v>
      </c>
      <c r="C17" s="61" t="s">
        <v>92</v>
      </c>
    </row>
    <row r="18" spans="2:3" x14ac:dyDescent="0.25">
      <c r="C18" s="62"/>
    </row>
    <row r="21" spans="2:3" x14ac:dyDescent="0.25">
      <c r="B21" s="6" t="s">
        <v>8</v>
      </c>
      <c r="C21" s="61" t="s">
        <v>93</v>
      </c>
    </row>
    <row r="22" spans="2:3" x14ac:dyDescent="0.25">
      <c r="C22" s="62"/>
    </row>
  </sheetData>
  <sheetProtection password="C7B2" sheet="1" objects="1" scenarios="1" selectLockedCells="1"/>
  <mergeCells count="2">
    <mergeCell ref="C17:C18"/>
    <mergeCell ref="C21:C22"/>
  </mergeCells>
  <conditionalFormatting sqref="C10 C17:C18 C21:C22 C13">
    <cfRule type="containsBlanks" dxfId="41" priority="6">
      <formula>LEN(TRIM(C10))=0</formula>
    </cfRule>
  </conditionalFormatting>
  <conditionalFormatting sqref="C10 C13 C17:C18 C21:C22">
    <cfRule type="notContainsBlanks" dxfId="40" priority="7">
      <formula>LEN(TRIM(C10))&gt;0</formula>
    </cfRule>
  </conditionalFormatting>
  <dataValidations count="1">
    <dataValidation type="date" errorStyle="warning" allowBlank="1" showInputMessage="1" showErrorMessage="1" errorTitle="Chybně zadané datum" error="Zadej datum ve formátu:_x000a__x000a_den.měsíc.rok" sqref="C13">
      <formula1>40179</formula1>
      <formula2>73415</formula2>
    </dataValidation>
  </dataValidations>
  <pageMargins left="0.39370078740157483" right="0.39370078740157483" top="0" bottom="0.39370078740157483" header="0" footer="0"/>
  <pageSetup paperSize="9" orientation="portrait" r:id="rId1"/>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2"/>
  <sheetViews>
    <sheetView showGridLines="0" showRowColHeaders="0" workbookViewId="0">
      <pane ySplit="17" topLeftCell="A79" activePane="bottomLeft" state="frozen"/>
      <selection pane="bottomLeft" activeCell="E88" sqref="E88"/>
    </sheetView>
  </sheetViews>
  <sheetFormatPr defaultColWidth="9.140625" defaultRowHeight="12.75" x14ac:dyDescent="0.25"/>
  <cols>
    <col min="1" max="1" width="3.7109375" style="6" customWidth="1"/>
    <col min="2" max="2" width="10.28515625" style="23" customWidth="1"/>
    <col min="3" max="3" width="10.28515625" style="23" bestFit="1" customWidth="1"/>
    <col min="4" max="4" width="15" style="23" bestFit="1" customWidth="1"/>
    <col min="5" max="5" width="14.28515625" style="23" bestFit="1" customWidth="1"/>
    <col min="6" max="16384" width="9.140625" style="6"/>
  </cols>
  <sheetData>
    <row r="2" spans="2:9" ht="15.75" x14ac:dyDescent="0.25">
      <c r="B2" s="4" t="s">
        <v>66</v>
      </c>
    </row>
    <row r="4" spans="2:9" x14ac:dyDescent="0.25">
      <c r="B4" s="24" t="s">
        <v>46</v>
      </c>
    </row>
    <row r="5" spans="2:9" x14ac:dyDescent="0.25">
      <c r="B5" s="6" t="s">
        <v>38</v>
      </c>
      <c r="C5" s="6"/>
    </row>
    <row r="6" spans="2:9" x14ac:dyDescent="0.25">
      <c r="B6" s="6"/>
      <c r="C6" s="6"/>
    </row>
    <row r="7" spans="2:9" x14ac:dyDescent="0.25">
      <c r="B7" s="24" t="s">
        <v>36</v>
      </c>
    </row>
    <row r="8" spans="2:9" x14ac:dyDescent="0.25">
      <c r="B8" s="6" t="s">
        <v>42</v>
      </c>
      <c r="C8" s="6"/>
      <c r="D8" s="6"/>
      <c r="E8" s="6"/>
    </row>
    <row r="9" spans="2:9" x14ac:dyDescent="0.25">
      <c r="B9" s="22" t="s">
        <v>50</v>
      </c>
      <c r="C9" s="6"/>
      <c r="D9" s="6"/>
      <c r="E9" s="6"/>
    </row>
    <row r="10" spans="2:9" x14ac:dyDescent="0.25">
      <c r="B10" s="6" t="s">
        <v>39</v>
      </c>
      <c r="C10" s="6"/>
    </row>
    <row r="11" spans="2:9" x14ac:dyDescent="0.25">
      <c r="B11" s="22" t="s">
        <v>45</v>
      </c>
      <c r="C11" s="6"/>
    </row>
    <row r="12" spans="2:9" x14ac:dyDescent="0.25">
      <c r="B12" s="22"/>
      <c r="C12" s="6"/>
    </row>
    <row r="13" spans="2:9" x14ac:dyDescent="0.25">
      <c r="B13" s="24" t="s">
        <v>37</v>
      </c>
    </row>
    <row r="14" spans="2:9" x14ac:dyDescent="0.25">
      <c r="B14" s="5" t="s">
        <v>48</v>
      </c>
      <c r="C14" s="6"/>
      <c r="F14" s="6" t="s">
        <v>47</v>
      </c>
      <c r="I14" s="30">
        <f>COUNTIF(Tabulka1[M kategorie],"")+COUNTIF(Tabulka1[Z kategorie],"")</f>
        <v>0</v>
      </c>
    </row>
    <row r="15" spans="2:9" x14ac:dyDescent="0.25">
      <c r="B15" s="22"/>
      <c r="C15" s="6"/>
    </row>
    <row r="16" spans="2:9" x14ac:dyDescent="0.25">
      <c r="D16" s="29" t="s">
        <v>43</v>
      </c>
      <c r="E16" s="29" t="s">
        <v>44</v>
      </c>
    </row>
    <row r="17" spans="2:5" x14ac:dyDescent="0.25">
      <c r="B17" s="23" t="s">
        <v>3</v>
      </c>
      <c r="C17" s="23" t="s">
        <v>4</v>
      </c>
      <c r="D17" s="25" t="s">
        <v>40</v>
      </c>
      <c r="E17" s="23" t="s">
        <v>41</v>
      </c>
    </row>
    <row r="18" spans="2:5" x14ac:dyDescent="0.25">
      <c r="B18" s="26">
        <f>IF(ISBLANK('1. Index'!$C$13),"-",IF(B17="ročník",YEAR('1. Index'!$C$13)-6,B17-1))</f>
        <v>2014</v>
      </c>
      <c r="C18" s="26">
        <f ca="1">IF(Tabulka1[[#This Row],[ročník]]="-","-",YEAR(TODAY())-B18)</f>
        <v>6</v>
      </c>
      <c r="D18" s="58" t="s">
        <v>94</v>
      </c>
      <c r="E18" s="28" t="s">
        <v>94</v>
      </c>
    </row>
    <row r="19" spans="2:5" x14ac:dyDescent="0.25">
      <c r="B19" s="26">
        <f>IF(ISBLANK('1. Index'!$C$13),"-",IF(B18="ročník",YEAR('1. Index'!$C$13)-6,B18-1))</f>
        <v>2013</v>
      </c>
      <c r="C19" s="26">
        <f ca="1">IF(Tabulka1[[#This Row],[ročník]]="-","-",YEAR(TODAY())-B19)</f>
        <v>7</v>
      </c>
      <c r="D19" s="27" t="s">
        <v>94</v>
      </c>
      <c r="E19" s="28" t="s">
        <v>27</v>
      </c>
    </row>
    <row r="20" spans="2:5" x14ac:dyDescent="0.25">
      <c r="B20" s="26">
        <f>IF(ISBLANK('1. Index'!$C$13),"-",IF(B19="ročník",YEAR('1. Index'!$C$13)-6,B19-1))</f>
        <v>2012</v>
      </c>
      <c r="C20" s="26">
        <f ca="1">IF(Tabulka1[[#This Row],[ročník]]="-","-",YEAR(TODAY())-B20)</f>
        <v>8</v>
      </c>
      <c r="D20" s="27" t="s">
        <v>94</v>
      </c>
      <c r="E20" s="28" t="s">
        <v>27</v>
      </c>
    </row>
    <row r="21" spans="2:5" x14ac:dyDescent="0.25">
      <c r="B21" s="26">
        <f>IF(ISBLANK('1. Index'!$C$13),"-",IF(B20="ročník",YEAR('1. Index'!$C$13)-6,B20-1))</f>
        <v>2011</v>
      </c>
      <c r="C21" s="26">
        <f ca="1">IF(Tabulka1[[#This Row],[ročník]]="-","-",YEAR(TODAY())-B21)</f>
        <v>9</v>
      </c>
      <c r="D21" s="27" t="s">
        <v>27</v>
      </c>
      <c r="E21" s="28" t="s">
        <v>27</v>
      </c>
    </row>
    <row r="22" spans="2:5" x14ac:dyDescent="0.25">
      <c r="B22" s="26">
        <f>IF(ISBLANK('1. Index'!$C$13),"-",IF(B21="ročník",YEAR('1. Index'!$C$13)-6,B21-1))</f>
        <v>2010</v>
      </c>
      <c r="C22" s="26">
        <f ca="1">IF(Tabulka1[[#This Row],[ročník]]="-","-",YEAR(TODAY())-B22)</f>
        <v>10</v>
      </c>
      <c r="D22" s="27" t="s">
        <v>94</v>
      </c>
      <c r="E22" s="28" t="s">
        <v>94</v>
      </c>
    </row>
    <row r="23" spans="2:5" x14ac:dyDescent="0.25">
      <c r="B23" s="26">
        <f>IF(ISBLANK('1. Index'!$C$13),"-",IF(B22="ročník",YEAR('1. Index'!$C$13)-6,B22-1))</f>
        <v>2009</v>
      </c>
      <c r="C23" s="26">
        <f ca="1">IF(Tabulka1[[#This Row],[ročník]]="-","-",YEAR(TODAY())-B23)</f>
        <v>11</v>
      </c>
      <c r="D23" s="27" t="s">
        <v>94</v>
      </c>
      <c r="E23" s="28" t="s">
        <v>94</v>
      </c>
    </row>
    <row r="24" spans="2:5" x14ac:dyDescent="0.25">
      <c r="B24" s="26">
        <f>IF(ISBLANK('1. Index'!$C$13),"-",IF(B23="ročník",YEAR('1. Index'!$C$13)-6,B23-1))</f>
        <v>2008</v>
      </c>
      <c r="C24" s="26">
        <f ca="1">IF(Tabulka1[[#This Row],[ročník]]="-","-",YEAR(TODAY())-B24)</f>
        <v>12</v>
      </c>
      <c r="D24" s="27" t="s">
        <v>94</v>
      </c>
      <c r="E24" s="28" t="s">
        <v>94</v>
      </c>
    </row>
    <row r="25" spans="2:5" x14ac:dyDescent="0.25">
      <c r="B25" s="26">
        <f>IF(ISBLANK('1. Index'!$C$13),"-",IF(B24="ročník",YEAR('1. Index'!$C$13)-6,B24-1))</f>
        <v>2007</v>
      </c>
      <c r="C25" s="26">
        <f ca="1">IF(Tabulka1[[#This Row],[ročník]]="-","-",YEAR(TODAY())-B25)</f>
        <v>13</v>
      </c>
      <c r="D25" s="27" t="s">
        <v>94</v>
      </c>
      <c r="E25" s="28" t="s">
        <v>94</v>
      </c>
    </row>
    <row r="26" spans="2:5" x14ac:dyDescent="0.25">
      <c r="B26" s="26">
        <f>IF(ISBLANK('1. Index'!$C$13),"-",IF(B25="ročník",YEAR('1. Index'!$C$13)-6,B25-1))</f>
        <v>2006</v>
      </c>
      <c r="C26" s="26">
        <f ca="1">IF(Tabulka1[[#This Row],[ročník]]="-","-",YEAR(TODAY())-B26)</f>
        <v>14</v>
      </c>
      <c r="D26" s="27" t="s">
        <v>94</v>
      </c>
      <c r="E26" s="28" t="s">
        <v>94</v>
      </c>
    </row>
    <row r="27" spans="2:5" x14ac:dyDescent="0.25">
      <c r="B27" s="26">
        <f>IF(ISBLANK('1. Index'!$C$13),"-",IF(B26="ročník",YEAR('1. Index'!$C$13)-6,B26-1))</f>
        <v>2005</v>
      </c>
      <c r="C27" s="26">
        <f ca="1">IF(Tabulka1[[#This Row],[ročník]]="-","-",YEAR(TODAY())-B27)</f>
        <v>15</v>
      </c>
      <c r="D27" s="27" t="s">
        <v>94</v>
      </c>
      <c r="E27" s="28" t="s">
        <v>94</v>
      </c>
    </row>
    <row r="28" spans="2:5" x14ac:dyDescent="0.25">
      <c r="B28" s="26">
        <f>IF(ISBLANK('1. Index'!$C$13),"-",IF(B27="ročník",YEAR('1. Index'!$C$13)-6,B27-1))</f>
        <v>2004</v>
      </c>
      <c r="C28" s="26">
        <f ca="1">IF(Tabulka1[[#This Row],[ročník]]="-","-",YEAR(TODAY())-B28)</f>
        <v>16</v>
      </c>
      <c r="D28" s="27" t="s">
        <v>94</v>
      </c>
      <c r="E28" s="28" t="s">
        <v>94</v>
      </c>
    </row>
    <row r="29" spans="2:5" x14ac:dyDescent="0.25">
      <c r="B29" s="26">
        <f>IF(ISBLANK('1. Index'!$C$13),"-",IF(B28="ročník",YEAR('1. Index'!$C$13)-6,B28-1))</f>
        <v>2003</v>
      </c>
      <c r="C29" s="26">
        <f ca="1">IF(Tabulka1[[#This Row],[ročník]]="-","-",YEAR(TODAY())-B29)</f>
        <v>17</v>
      </c>
      <c r="D29" s="27" t="s">
        <v>94</v>
      </c>
      <c r="E29" s="28" t="s">
        <v>94</v>
      </c>
    </row>
    <row r="30" spans="2:5" x14ac:dyDescent="0.25">
      <c r="B30" s="26">
        <f>IF(ISBLANK('1. Index'!$C$13),"-",IF(B29="ročník",YEAR('1. Index'!$C$13)-6,B29-1))</f>
        <v>2002</v>
      </c>
      <c r="C30" s="26">
        <f ca="1">IF(Tabulka1[[#This Row],[ročník]]="-","-",YEAR(TODAY())-B30)</f>
        <v>18</v>
      </c>
      <c r="D30" s="27" t="s">
        <v>94</v>
      </c>
      <c r="E30" s="28" t="s">
        <v>94</v>
      </c>
    </row>
    <row r="31" spans="2:5" x14ac:dyDescent="0.25">
      <c r="B31" s="26">
        <f>IF(ISBLANK('1. Index'!$C$13),"-",IF(B30="ročník",YEAR('1. Index'!$C$13)-6,B30-1))</f>
        <v>2001</v>
      </c>
      <c r="C31" s="26">
        <f ca="1">IF(Tabulka1[[#This Row],[ročník]]="-","-",YEAR(TODAY())-B31)</f>
        <v>19</v>
      </c>
      <c r="D31" s="27" t="s">
        <v>94</v>
      </c>
      <c r="E31" s="28" t="s">
        <v>94</v>
      </c>
    </row>
    <row r="32" spans="2:5" x14ac:dyDescent="0.25">
      <c r="B32" s="26">
        <f>IF(ISBLANK('1. Index'!$C$13),"-",IF(B31="ročník",YEAR('1. Index'!$C$13)-6,B31-1))</f>
        <v>2000</v>
      </c>
      <c r="C32" s="26">
        <f ca="1">IF(Tabulka1[[#This Row],[ročník]]="-","-",YEAR(TODAY())-B32)</f>
        <v>20</v>
      </c>
      <c r="D32" s="27" t="s">
        <v>94</v>
      </c>
      <c r="E32" s="28" t="s">
        <v>94</v>
      </c>
    </row>
    <row r="33" spans="2:5" x14ac:dyDescent="0.25">
      <c r="B33" s="26">
        <f>IF(ISBLANK('1. Index'!$C$13),"-",IF(B32="ročník",YEAR('1. Index'!$C$13)-6,B32-1))</f>
        <v>1999</v>
      </c>
      <c r="C33" s="26">
        <f ca="1">IF(Tabulka1[[#This Row],[ročník]]="-","-",YEAR(TODAY())-B33)</f>
        <v>21</v>
      </c>
      <c r="D33" s="27" t="s">
        <v>94</v>
      </c>
      <c r="E33" s="28" t="s">
        <v>94</v>
      </c>
    </row>
    <row r="34" spans="2:5" x14ac:dyDescent="0.25">
      <c r="B34" s="26">
        <f>IF(ISBLANK('1. Index'!$C$13),"-",IF(B33="ročník",YEAR('1. Index'!$C$13)-6,B33-1))</f>
        <v>1998</v>
      </c>
      <c r="C34" s="26">
        <f ca="1">IF(Tabulka1[[#This Row],[ročník]]="-","-",YEAR(TODAY())-B34)</f>
        <v>22</v>
      </c>
      <c r="D34" s="27" t="s">
        <v>94</v>
      </c>
      <c r="E34" s="28" t="s">
        <v>94</v>
      </c>
    </row>
    <row r="35" spans="2:5" x14ac:dyDescent="0.25">
      <c r="B35" s="26">
        <f>IF(ISBLANK('1. Index'!$C$13),"-",IF(B34="ročník",YEAR('1. Index'!$C$13)-6,B34-1))</f>
        <v>1997</v>
      </c>
      <c r="C35" s="26">
        <f ca="1">IF(Tabulka1[[#This Row],[ročník]]="-","-",YEAR(TODAY())-B35)</f>
        <v>23</v>
      </c>
      <c r="D35" s="27" t="s">
        <v>94</v>
      </c>
      <c r="E35" s="28" t="s">
        <v>94</v>
      </c>
    </row>
    <row r="36" spans="2:5" x14ac:dyDescent="0.25">
      <c r="B36" s="26">
        <f>IF(ISBLANK('1. Index'!$C$13),"-",IF(B35="ročník",YEAR('1. Index'!$C$13)-6,B35-1))</f>
        <v>1996</v>
      </c>
      <c r="C36" s="26">
        <f ca="1">IF(Tabulka1[[#This Row],[ročník]]="-","-",YEAR(TODAY())-B36)</f>
        <v>24</v>
      </c>
      <c r="D36" s="27" t="s">
        <v>94</v>
      </c>
      <c r="E36" s="28" t="s">
        <v>94</v>
      </c>
    </row>
    <row r="37" spans="2:5" x14ac:dyDescent="0.25">
      <c r="B37" s="26">
        <f>IF(ISBLANK('1. Index'!$C$13),"-",IF(B36="ročník",YEAR('1. Index'!$C$13)-6,B36-1))</f>
        <v>1995</v>
      </c>
      <c r="C37" s="26">
        <f ca="1">IF(Tabulka1[[#This Row],[ročník]]="-","-",YEAR(TODAY())-B37)</f>
        <v>25</v>
      </c>
      <c r="D37" s="27" t="s">
        <v>94</v>
      </c>
      <c r="E37" s="28" t="s">
        <v>94</v>
      </c>
    </row>
    <row r="38" spans="2:5" x14ac:dyDescent="0.25">
      <c r="B38" s="26">
        <f>IF(ISBLANK('1. Index'!$C$13),"-",IF(B37="ročník",YEAR('1. Index'!$C$13)-6,B37-1))</f>
        <v>1994</v>
      </c>
      <c r="C38" s="26">
        <f ca="1">IF(Tabulka1[[#This Row],[ročník]]="-","-",YEAR(TODAY())-B38)</f>
        <v>26</v>
      </c>
      <c r="D38" s="27" t="s">
        <v>94</v>
      </c>
      <c r="E38" s="28" t="s">
        <v>94</v>
      </c>
    </row>
    <row r="39" spans="2:5" x14ac:dyDescent="0.25">
      <c r="B39" s="26">
        <f>IF(ISBLANK('1. Index'!$C$13),"-",IF(B38="ročník",YEAR('1. Index'!$C$13)-6,B38-1))</f>
        <v>1993</v>
      </c>
      <c r="C39" s="26">
        <f ca="1">IF(Tabulka1[[#This Row],[ročník]]="-","-",YEAR(TODAY())-B39)</f>
        <v>27</v>
      </c>
      <c r="D39" s="27" t="s">
        <v>94</v>
      </c>
      <c r="E39" s="28" t="s">
        <v>94</v>
      </c>
    </row>
    <row r="40" spans="2:5" x14ac:dyDescent="0.25">
      <c r="B40" s="26">
        <f>IF(ISBLANK('1. Index'!$C$13),"-",IF(B39="ročník",YEAR('1. Index'!$C$13)-6,B39-1))</f>
        <v>1992</v>
      </c>
      <c r="C40" s="26">
        <f ca="1">IF(Tabulka1[[#This Row],[ročník]]="-","-",YEAR(TODAY())-B40)</f>
        <v>28</v>
      </c>
      <c r="D40" s="27" t="s">
        <v>94</v>
      </c>
      <c r="E40" s="28" t="s">
        <v>94</v>
      </c>
    </row>
    <row r="41" spans="2:5" x14ac:dyDescent="0.25">
      <c r="B41" s="26">
        <f>IF(ISBLANK('1. Index'!$C$13),"-",IF(B40="ročník",YEAR('1. Index'!$C$13)-6,B40-1))</f>
        <v>1991</v>
      </c>
      <c r="C41" s="26">
        <f ca="1">IF(Tabulka1[[#This Row],[ročník]]="-","-",YEAR(TODAY())-B41)</f>
        <v>29</v>
      </c>
      <c r="D41" s="27" t="s">
        <v>94</v>
      </c>
      <c r="E41" s="28" t="s">
        <v>94</v>
      </c>
    </row>
    <row r="42" spans="2:5" x14ac:dyDescent="0.25">
      <c r="B42" s="26">
        <f>IF(ISBLANK('1. Index'!$C$13),"-",IF(B41="ročník",YEAR('1. Index'!$C$13)-6,B41-1))</f>
        <v>1990</v>
      </c>
      <c r="C42" s="26">
        <f ca="1">IF(Tabulka1[[#This Row],[ročník]]="-","-",YEAR(TODAY())-B42)</f>
        <v>30</v>
      </c>
      <c r="D42" s="27" t="s">
        <v>94</v>
      </c>
      <c r="E42" s="28" t="s">
        <v>94</v>
      </c>
    </row>
    <row r="43" spans="2:5" x14ac:dyDescent="0.25">
      <c r="B43" s="26">
        <f>IF(ISBLANK('1. Index'!$C$13),"-",IF(B42="ročník",YEAR('1. Index'!$C$13)-6,B42-1))</f>
        <v>1989</v>
      </c>
      <c r="C43" s="26">
        <f ca="1">IF(Tabulka1[[#This Row],[ročník]]="-","-",YEAR(TODAY())-B43)</f>
        <v>31</v>
      </c>
      <c r="D43" s="27" t="s">
        <v>94</v>
      </c>
      <c r="E43" s="28" t="s">
        <v>94</v>
      </c>
    </row>
    <row r="44" spans="2:5" x14ac:dyDescent="0.25">
      <c r="B44" s="26">
        <f>IF(ISBLANK('1. Index'!$C$13),"-",IF(B43="ročník",YEAR('1. Index'!$C$13)-6,B43-1))</f>
        <v>1988</v>
      </c>
      <c r="C44" s="26">
        <f ca="1">IF(Tabulka1[[#This Row],[ročník]]="-","-",YEAR(TODAY())-B44)</f>
        <v>32</v>
      </c>
      <c r="D44" s="27" t="s">
        <v>94</v>
      </c>
      <c r="E44" s="28" t="s">
        <v>94</v>
      </c>
    </row>
    <row r="45" spans="2:5" x14ac:dyDescent="0.25">
      <c r="B45" s="26">
        <f>IF(ISBLANK('1. Index'!$C$13),"-",IF(B44="ročník",YEAR('1. Index'!$C$13)-6,B44-1))</f>
        <v>1987</v>
      </c>
      <c r="C45" s="26">
        <f ca="1">IF(Tabulka1[[#This Row],[ročník]]="-","-",YEAR(TODAY())-B45)</f>
        <v>33</v>
      </c>
      <c r="D45" s="27" t="s">
        <v>94</v>
      </c>
      <c r="E45" s="28" t="s">
        <v>94</v>
      </c>
    </row>
    <row r="46" spans="2:5" x14ac:dyDescent="0.25">
      <c r="B46" s="26">
        <f>IF(ISBLANK('1. Index'!$C$13),"-",IF(B45="ročník",YEAR('1. Index'!$C$13)-6,B45-1))</f>
        <v>1986</v>
      </c>
      <c r="C46" s="26">
        <f ca="1">IF(Tabulka1[[#This Row],[ročník]]="-","-",YEAR(TODAY())-B46)</f>
        <v>34</v>
      </c>
      <c r="D46" s="27" t="s">
        <v>94</v>
      </c>
      <c r="E46" s="28" t="s">
        <v>94</v>
      </c>
    </row>
    <row r="47" spans="2:5" x14ac:dyDescent="0.25">
      <c r="B47" s="26">
        <f>IF(ISBLANK('1. Index'!$C$13),"-",IF(B46="ročník",YEAR('1. Index'!$C$13)-6,B46-1))</f>
        <v>1985</v>
      </c>
      <c r="C47" s="26">
        <f ca="1">IF(Tabulka1[[#This Row],[ročník]]="-","-",YEAR(TODAY())-B47)</f>
        <v>35</v>
      </c>
      <c r="D47" s="27" t="s">
        <v>95</v>
      </c>
      <c r="E47" s="28" t="s">
        <v>95</v>
      </c>
    </row>
    <row r="48" spans="2:5" x14ac:dyDescent="0.25">
      <c r="B48" s="26">
        <f>IF(ISBLANK('1. Index'!$C$13),"-",IF(B47="ročník",YEAR('1. Index'!$C$13)-6,B47-1))</f>
        <v>1984</v>
      </c>
      <c r="C48" s="26">
        <f ca="1">IF(Tabulka1[[#This Row],[ročník]]="-","-",YEAR(TODAY())-B48)</f>
        <v>36</v>
      </c>
      <c r="D48" s="27" t="s">
        <v>95</v>
      </c>
      <c r="E48" s="28" t="s">
        <v>95</v>
      </c>
    </row>
    <row r="49" spans="2:5" x14ac:dyDescent="0.25">
      <c r="B49" s="26">
        <f>IF(ISBLANK('1. Index'!$C$13),"-",IF(B48="ročník",YEAR('1. Index'!$C$13)-6,B48-1))</f>
        <v>1983</v>
      </c>
      <c r="C49" s="26">
        <f ca="1">IF(Tabulka1[[#This Row],[ročník]]="-","-",YEAR(TODAY())-B49)</f>
        <v>37</v>
      </c>
      <c r="D49" s="27" t="s">
        <v>95</v>
      </c>
      <c r="E49" s="28" t="s">
        <v>95</v>
      </c>
    </row>
    <row r="50" spans="2:5" x14ac:dyDescent="0.25">
      <c r="B50" s="26">
        <f>IF(ISBLANK('1. Index'!$C$13),"-",IF(B49="ročník",YEAR('1. Index'!$C$13)-6,B49-1))</f>
        <v>1982</v>
      </c>
      <c r="C50" s="26">
        <f ca="1">IF(Tabulka1[[#This Row],[ročník]]="-","-",YEAR(TODAY())-B50)</f>
        <v>38</v>
      </c>
      <c r="D50" s="27" t="s">
        <v>95</v>
      </c>
      <c r="E50" s="28" t="s">
        <v>95</v>
      </c>
    </row>
    <row r="51" spans="2:5" x14ac:dyDescent="0.25">
      <c r="B51" s="26">
        <f>IF(ISBLANK('1. Index'!$C$13),"-",IF(B50="ročník",YEAR('1. Index'!$C$13)-6,B50-1))</f>
        <v>1981</v>
      </c>
      <c r="C51" s="26">
        <f ca="1">IF(Tabulka1[[#This Row],[ročník]]="-","-",YEAR(TODAY())-B51)</f>
        <v>39</v>
      </c>
      <c r="D51" s="27" t="s">
        <v>95</v>
      </c>
      <c r="E51" s="28" t="s">
        <v>95</v>
      </c>
    </row>
    <row r="52" spans="2:5" x14ac:dyDescent="0.25">
      <c r="B52" s="26">
        <f>IF(ISBLANK('1. Index'!$C$13),"-",IF(B51="ročník",YEAR('1. Index'!$C$13)-6,B51-1))</f>
        <v>1980</v>
      </c>
      <c r="C52" s="26">
        <f ca="1">IF(Tabulka1[[#This Row],[ročník]]="-","-",YEAR(TODAY())-B52)</f>
        <v>40</v>
      </c>
      <c r="D52" s="27" t="s">
        <v>95</v>
      </c>
      <c r="E52" s="28" t="s">
        <v>95</v>
      </c>
    </row>
    <row r="53" spans="2:5" x14ac:dyDescent="0.25">
      <c r="B53" s="26">
        <f>IF(ISBLANK('1. Index'!$C$13),"-",IF(B52="ročník",YEAR('1. Index'!$C$13)-6,B52-1))</f>
        <v>1979</v>
      </c>
      <c r="C53" s="26">
        <f ca="1">IF(Tabulka1[[#This Row],[ročník]]="-","-",YEAR(TODAY())-B53)</f>
        <v>41</v>
      </c>
      <c r="D53" s="27" t="s">
        <v>95</v>
      </c>
      <c r="E53" s="28" t="s">
        <v>95</v>
      </c>
    </row>
    <row r="54" spans="2:5" x14ac:dyDescent="0.25">
      <c r="B54" s="26">
        <f>IF(ISBLANK('1. Index'!$C$13),"-",IF(B53="ročník",YEAR('1. Index'!$C$13)-6,B53-1))</f>
        <v>1978</v>
      </c>
      <c r="C54" s="26">
        <f ca="1">IF(Tabulka1[[#This Row],[ročník]]="-","-",YEAR(TODAY())-B54)</f>
        <v>42</v>
      </c>
      <c r="D54" s="27" t="s">
        <v>95</v>
      </c>
      <c r="E54" s="28" t="s">
        <v>95</v>
      </c>
    </row>
    <row r="55" spans="2:5" x14ac:dyDescent="0.25">
      <c r="B55" s="26">
        <f>IF(ISBLANK('1. Index'!$C$13),"-",IF(B54="ročník",YEAR('1. Index'!$C$13)-6,B54-1))</f>
        <v>1977</v>
      </c>
      <c r="C55" s="26">
        <f ca="1">IF(Tabulka1[[#This Row],[ročník]]="-","-",YEAR(TODAY())-B55)</f>
        <v>43</v>
      </c>
      <c r="D55" s="27" t="s">
        <v>95</v>
      </c>
      <c r="E55" s="28" t="s">
        <v>95</v>
      </c>
    </row>
    <row r="56" spans="2:5" x14ac:dyDescent="0.25">
      <c r="B56" s="26">
        <f>IF(ISBLANK('1. Index'!$C$13),"-",IF(B55="ročník",YEAR('1. Index'!$C$13)-6,B55-1))</f>
        <v>1976</v>
      </c>
      <c r="C56" s="26">
        <f ca="1">IF(Tabulka1[[#This Row],[ročník]]="-","-",YEAR(TODAY())-B56)</f>
        <v>44</v>
      </c>
      <c r="D56" s="27" t="s">
        <v>95</v>
      </c>
      <c r="E56" s="28" t="s">
        <v>95</v>
      </c>
    </row>
    <row r="57" spans="2:5" x14ac:dyDescent="0.25">
      <c r="B57" s="26">
        <f>IF(ISBLANK('1. Index'!$C$13),"-",IF(B56="ročník",YEAR('1. Index'!$C$13)-6,B56-1))</f>
        <v>1975</v>
      </c>
      <c r="C57" s="26">
        <f ca="1">IF(Tabulka1[[#This Row],[ročník]]="-","-",YEAR(TODAY())-B57)</f>
        <v>45</v>
      </c>
      <c r="D57" s="27" t="s">
        <v>95</v>
      </c>
      <c r="E57" s="28" t="s">
        <v>95</v>
      </c>
    </row>
    <row r="58" spans="2:5" x14ac:dyDescent="0.25">
      <c r="B58" s="26">
        <f>IF(ISBLANK('1. Index'!$C$13),"-",IF(B57="ročník",YEAR('1. Index'!$C$13)-6,B57-1))</f>
        <v>1974</v>
      </c>
      <c r="C58" s="26">
        <f ca="1">IF(Tabulka1[[#This Row],[ročník]]="-","-",YEAR(TODAY())-B58)</f>
        <v>46</v>
      </c>
      <c r="D58" s="27" t="s">
        <v>95</v>
      </c>
      <c r="E58" s="28" t="s">
        <v>95</v>
      </c>
    </row>
    <row r="59" spans="2:5" x14ac:dyDescent="0.25">
      <c r="B59" s="26">
        <f>IF(ISBLANK('1. Index'!$C$13),"-",IF(B58="ročník",YEAR('1. Index'!$C$13)-6,B58-1))</f>
        <v>1973</v>
      </c>
      <c r="C59" s="26">
        <f ca="1">IF(Tabulka1[[#This Row],[ročník]]="-","-",YEAR(TODAY())-B59)</f>
        <v>47</v>
      </c>
      <c r="D59" s="27" t="s">
        <v>95</v>
      </c>
      <c r="E59" s="28" t="s">
        <v>95</v>
      </c>
    </row>
    <row r="60" spans="2:5" x14ac:dyDescent="0.25">
      <c r="B60" s="26">
        <f>IF(ISBLANK('1. Index'!$C$13),"-",IF(B59="ročník",YEAR('1. Index'!$C$13)-6,B59-1))</f>
        <v>1972</v>
      </c>
      <c r="C60" s="26">
        <f ca="1">IF(Tabulka1[[#This Row],[ročník]]="-","-",YEAR(TODAY())-B60)</f>
        <v>48</v>
      </c>
      <c r="D60" s="27" t="s">
        <v>95</v>
      </c>
      <c r="E60" s="28" t="s">
        <v>95</v>
      </c>
    </row>
    <row r="61" spans="2:5" x14ac:dyDescent="0.25">
      <c r="B61" s="26">
        <f>IF(ISBLANK('1. Index'!$C$13),"-",IF(B60="ročník",YEAR('1. Index'!$C$13)-6,B60-1))</f>
        <v>1971</v>
      </c>
      <c r="C61" s="26">
        <f ca="1">IF(Tabulka1[[#This Row],[ročník]]="-","-",YEAR(TODAY())-B61)</f>
        <v>49</v>
      </c>
      <c r="D61" s="27" t="s">
        <v>95</v>
      </c>
      <c r="E61" s="28" t="s">
        <v>95</v>
      </c>
    </row>
    <row r="62" spans="2:5" x14ac:dyDescent="0.25">
      <c r="B62" s="26">
        <f>IF(ISBLANK('1. Index'!$C$13),"-",IF(B61="ročník",YEAR('1. Index'!$C$13)-6,B61-1))</f>
        <v>1970</v>
      </c>
      <c r="C62" s="26">
        <f ca="1">IF(Tabulka1[[#This Row],[ročník]]="-","-",YEAR(TODAY())-B62)</f>
        <v>50</v>
      </c>
      <c r="D62" s="27" t="s">
        <v>96</v>
      </c>
      <c r="E62" s="28" t="s">
        <v>96</v>
      </c>
    </row>
    <row r="63" spans="2:5" x14ac:dyDescent="0.25">
      <c r="B63" s="26">
        <f>IF(ISBLANK('1. Index'!$C$13),"-",IF(B62="ročník",YEAR('1. Index'!$C$13)-6,B62-1))</f>
        <v>1969</v>
      </c>
      <c r="C63" s="26">
        <f ca="1">IF(Tabulka1[[#This Row],[ročník]]="-","-",YEAR(TODAY())-B63)</f>
        <v>51</v>
      </c>
      <c r="D63" s="27" t="s">
        <v>96</v>
      </c>
      <c r="E63" s="28" t="s">
        <v>96</v>
      </c>
    </row>
    <row r="64" spans="2:5" x14ac:dyDescent="0.25">
      <c r="B64" s="26">
        <f>IF(ISBLANK('1. Index'!$C$13),"-",IF(B63="ročník",YEAR('1. Index'!$C$13)-6,B63-1))</f>
        <v>1968</v>
      </c>
      <c r="C64" s="26">
        <f ca="1">IF(Tabulka1[[#This Row],[ročník]]="-","-",YEAR(TODAY())-B64)</f>
        <v>52</v>
      </c>
      <c r="D64" s="28" t="s">
        <v>96</v>
      </c>
      <c r="E64" s="28" t="s">
        <v>96</v>
      </c>
    </row>
    <row r="65" spans="2:5" x14ac:dyDescent="0.25">
      <c r="B65" s="26">
        <f>IF(ISBLANK('1. Index'!$C$13),"-",IF(B64="ročník",YEAR('1. Index'!$C$13)-6,B64-1))</f>
        <v>1967</v>
      </c>
      <c r="C65" s="26">
        <f ca="1">IF(Tabulka1[[#This Row],[ročník]]="-","-",YEAR(TODAY())-B65)</f>
        <v>53</v>
      </c>
      <c r="D65" s="28" t="s">
        <v>96</v>
      </c>
      <c r="E65" s="28" t="s">
        <v>96</v>
      </c>
    </row>
    <row r="66" spans="2:5" x14ac:dyDescent="0.25">
      <c r="B66" s="26">
        <f>IF(ISBLANK('1. Index'!$C$13),"-",IF(B65="ročník",YEAR('1. Index'!$C$13)-6,B65-1))</f>
        <v>1966</v>
      </c>
      <c r="C66" s="26">
        <f ca="1">IF(Tabulka1[[#This Row],[ročník]]="-","-",YEAR(TODAY())-B66)</f>
        <v>54</v>
      </c>
      <c r="D66" s="28" t="s">
        <v>96</v>
      </c>
      <c r="E66" s="28" t="s">
        <v>96</v>
      </c>
    </row>
    <row r="67" spans="2:5" x14ac:dyDescent="0.25">
      <c r="B67" s="26">
        <f>IF(ISBLANK('1. Index'!$C$13),"-",IF(B66="ročník",YEAR('1. Index'!$C$13)-6,B66-1))</f>
        <v>1965</v>
      </c>
      <c r="C67" s="26">
        <f ca="1">IF(Tabulka1[[#This Row],[ročník]]="-","-",YEAR(TODAY())-B67)</f>
        <v>55</v>
      </c>
      <c r="D67" s="28" t="s">
        <v>96</v>
      </c>
      <c r="E67" s="28" t="s">
        <v>96</v>
      </c>
    </row>
    <row r="68" spans="2:5" x14ac:dyDescent="0.25">
      <c r="B68" s="26">
        <f>IF(ISBLANK('1. Index'!$C$13),"-",IF(B67="ročník",YEAR('1. Index'!$C$13)-6,B67-1))</f>
        <v>1964</v>
      </c>
      <c r="C68" s="26">
        <f ca="1">IF(Tabulka1[[#This Row],[ročník]]="-","-",YEAR(TODAY())-B68)</f>
        <v>56</v>
      </c>
      <c r="D68" s="28" t="s">
        <v>96</v>
      </c>
      <c r="E68" s="28" t="s">
        <v>96</v>
      </c>
    </row>
    <row r="69" spans="2:5" x14ac:dyDescent="0.25">
      <c r="B69" s="26">
        <f>IF(ISBLANK('1. Index'!$C$13),"-",IF(B68="ročník",YEAR('1. Index'!$C$13)-6,B68-1))</f>
        <v>1963</v>
      </c>
      <c r="C69" s="26">
        <f ca="1">IF(Tabulka1[[#This Row],[ročník]]="-","-",YEAR(TODAY())-B69)</f>
        <v>57</v>
      </c>
      <c r="D69" s="28" t="s">
        <v>96</v>
      </c>
      <c r="E69" s="28" t="s">
        <v>96</v>
      </c>
    </row>
    <row r="70" spans="2:5" x14ac:dyDescent="0.25">
      <c r="B70" s="26">
        <f>IF(ISBLANK('1. Index'!$C$13),"-",IF(B69="ročník",YEAR('1. Index'!$C$13)-6,B69-1))</f>
        <v>1962</v>
      </c>
      <c r="C70" s="26">
        <f ca="1">IF(Tabulka1[[#This Row],[ročník]]="-","-",YEAR(TODAY())-B70)</f>
        <v>58</v>
      </c>
      <c r="D70" s="28" t="s">
        <v>96</v>
      </c>
      <c r="E70" s="28" t="s">
        <v>96</v>
      </c>
    </row>
    <row r="71" spans="2:5" x14ac:dyDescent="0.25">
      <c r="B71" s="26">
        <f>IF(ISBLANK('1. Index'!$C$13),"-",IF(B70="ročník",YEAR('1. Index'!$C$13)-6,B70-1))</f>
        <v>1961</v>
      </c>
      <c r="C71" s="26">
        <f ca="1">IF(Tabulka1[[#This Row],[ročník]]="-","-",YEAR(TODAY())-B71)</f>
        <v>59</v>
      </c>
      <c r="D71" s="28" t="s">
        <v>96</v>
      </c>
      <c r="E71" s="28" t="s">
        <v>96</v>
      </c>
    </row>
    <row r="72" spans="2:5" x14ac:dyDescent="0.25">
      <c r="B72" s="26">
        <f>IF(ISBLANK('1. Index'!$C$13),"-",IF(B71="ročník",YEAR('1. Index'!$C$13)-6,B71-1))</f>
        <v>1960</v>
      </c>
      <c r="C72" s="26">
        <f ca="1">IF(Tabulka1[[#This Row],[ročník]]="-","-",YEAR(TODAY())-B72)</f>
        <v>60</v>
      </c>
      <c r="D72" s="28" t="s">
        <v>96</v>
      </c>
      <c r="E72" s="28" t="s">
        <v>96</v>
      </c>
    </row>
    <row r="73" spans="2:5" x14ac:dyDescent="0.25">
      <c r="B73" s="26">
        <f>IF(ISBLANK('1. Index'!$C$13),"-",IF(B72="ročník",YEAR('1. Index'!$C$13)-6,B72-1))</f>
        <v>1959</v>
      </c>
      <c r="C73" s="26">
        <f ca="1">IF(Tabulka1[[#This Row],[ročník]]="-","-",YEAR(TODAY())-B73)</f>
        <v>61</v>
      </c>
      <c r="D73" s="28" t="s">
        <v>96</v>
      </c>
      <c r="E73" s="28" t="s">
        <v>96</v>
      </c>
    </row>
    <row r="74" spans="2:5" x14ac:dyDescent="0.25">
      <c r="B74" s="26">
        <f>IF(ISBLANK('1. Index'!$C$13),"-",IF(B73="ročník",YEAR('1. Index'!$C$13)-6,B73-1))</f>
        <v>1958</v>
      </c>
      <c r="C74" s="26">
        <f ca="1">IF(Tabulka1[[#This Row],[ročník]]="-","-",YEAR(TODAY())-B74)</f>
        <v>62</v>
      </c>
      <c r="D74" s="28" t="s">
        <v>96</v>
      </c>
      <c r="E74" s="28" t="s">
        <v>96</v>
      </c>
    </row>
    <row r="75" spans="2:5" x14ac:dyDescent="0.25">
      <c r="B75" s="26">
        <f>IF(ISBLANK('1. Index'!$C$13),"-",IF(B74="ročník",YEAR('1. Index'!$C$13)-6,B74-1))</f>
        <v>1957</v>
      </c>
      <c r="C75" s="26">
        <f ca="1">IF(Tabulka1[[#This Row],[ročník]]="-","-",YEAR(TODAY())-B75)</f>
        <v>63</v>
      </c>
      <c r="D75" s="28" t="s">
        <v>96</v>
      </c>
      <c r="E75" s="28" t="s">
        <v>96</v>
      </c>
    </row>
    <row r="76" spans="2:5" x14ac:dyDescent="0.25">
      <c r="B76" s="26">
        <f>IF(ISBLANK('1. Index'!$C$13),"-",IF(B75="ročník",YEAR('1. Index'!$C$13)-6,B75-1))</f>
        <v>1956</v>
      </c>
      <c r="C76" s="26">
        <f ca="1">IF(Tabulka1[[#This Row],[ročník]]="-","-",YEAR(TODAY())-B76)</f>
        <v>64</v>
      </c>
      <c r="D76" s="28" t="s">
        <v>96</v>
      </c>
      <c r="E76" s="28" t="s">
        <v>96</v>
      </c>
    </row>
    <row r="77" spans="2:5" x14ac:dyDescent="0.25">
      <c r="B77" s="26">
        <f>IF(ISBLANK('1. Index'!$C$13),"-",IF(B76="ročník",YEAR('1. Index'!$C$13)-6,B76-1))</f>
        <v>1955</v>
      </c>
      <c r="C77" s="26">
        <f ca="1">IF(Tabulka1[[#This Row],[ročník]]="-","-",YEAR(TODAY())-B77)</f>
        <v>65</v>
      </c>
      <c r="D77" s="28" t="s">
        <v>96</v>
      </c>
      <c r="E77" s="28" t="s">
        <v>96</v>
      </c>
    </row>
    <row r="78" spans="2:5" x14ac:dyDescent="0.25">
      <c r="B78" s="26">
        <f>IF(ISBLANK('1. Index'!$C$13),"-",IF(B77="ročník",YEAR('1. Index'!$C$13)-6,B77-1))</f>
        <v>1954</v>
      </c>
      <c r="C78" s="26">
        <f ca="1">IF(Tabulka1[[#This Row],[ročník]]="-","-",YEAR(TODAY())-B78)</f>
        <v>66</v>
      </c>
      <c r="D78" s="28" t="s">
        <v>96</v>
      </c>
      <c r="E78" s="28" t="s">
        <v>96</v>
      </c>
    </row>
    <row r="79" spans="2:5" x14ac:dyDescent="0.25">
      <c r="B79" s="26">
        <f>IF(ISBLANK('1. Index'!$C$13),"-",IF(B78="ročník",YEAR('1. Index'!$C$13)-6,B78-1))</f>
        <v>1953</v>
      </c>
      <c r="C79" s="26">
        <f ca="1">IF(Tabulka1[[#This Row],[ročník]]="-","-",YEAR(TODAY())-B79)</f>
        <v>67</v>
      </c>
      <c r="D79" s="28" t="s">
        <v>96</v>
      </c>
      <c r="E79" s="28" t="s">
        <v>96</v>
      </c>
    </row>
    <row r="80" spans="2:5" x14ac:dyDescent="0.25">
      <c r="B80" s="26">
        <f>IF(ISBLANK('1. Index'!$C$13),"-",IF(B79="ročník",YEAR('1. Index'!$C$13)-6,B79-1))</f>
        <v>1952</v>
      </c>
      <c r="C80" s="26">
        <f ca="1">IF(Tabulka1[[#This Row],[ročník]]="-","-",YEAR(TODAY())-B80)</f>
        <v>68</v>
      </c>
      <c r="D80" s="28" t="s">
        <v>96</v>
      </c>
      <c r="E80" s="28" t="s">
        <v>96</v>
      </c>
    </row>
    <row r="81" spans="2:5" x14ac:dyDescent="0.25">
      <c r="B81" s="26">
        <f>IF(ISBLANK('1. Index'!$C$13),"-",IF(B80="ročník",YEAR('1. Index'!$C$13)-6,B80-1))</f>
        <v>1951</v>
      </c>
      <c r="C81" s="26">
        <f ca="1">IF(Tabulka1[[#This Row],[ročník]]="-","-",YEAR(TODAY())-B81)</f>
        <v>69</v>
      </c>
      <c r="D81" s="28" t="s">
        <v>96</v>
      </c>
      <c r="E81" s="28" t="s">
        <v>96</v>
      </c>
    </row>
    <row r="82" spans="2:5" x14ac:dyDescent="0.25">
      <c r="B82" s="26">
        <f>IF(ISBLANK('1. Index'!$C$13),"-",IF(B81="ročník",YEAR('1. Index'!$C$13)-6,B81-1))</f>
        <v>1950</v>
      </c>
      <c r="C82" s="26">
        <f ca="1">IF(Tabulka1[[#This Row],[ročník]]="-","-",YEAR(TODAY())-B82)</f>
        <v>70</v>
      </c>
      <c r="D82" s="28" t="s">
        <v>96</v>
      </c>
      <c r="E82" s="28" t="s">
        <v>96</v>
      </c>
    </row>
    <row r="83" spans="2:5" x14ac:dyDescent="0.25">
      <c r="B83" s="26">
        <f>IF(ISBLANK('1. Index'!$C$13),"-",IF(B82="ročník",YEAR('1. Index'!$C$13)-6,B82-1))</f>
        <v>1949</v>
      </c>
      <c r="C83" s="26">
        <f ca="1">IF(Tabulka1[[#This Row],[ročník]]="-","-",YEAR(TODAY())-B83)</f>
        <v>71</v>
      </c>
      <c r="D83" s="28" t="s">
        <v>96</v>
      </c>
      <c r="E83" s="28" t="s">
        <v>96</v>
      </c>
    </row>
    <row r="84" spans="2:5" x14ac:dyDescent="0.25">
      <c r="B84" s="26">
        <f>IF(ISBLANK('1. Index'!$C$13),"-",IF(B83="ročník",YEAR('1. Index'!$C$13)-6,B83-1))</f>
        <v>1948</v>
      </c>
      <c r="C84" s="26">
        <f ca="1">IF(Tabulka1[[#This Row],[ročník]]="-","-",YEAR(TODAY())-B84)</f>
        <v>72</v>
      </c>
      <c r="D84" s="28" t="s">
        <v>96</v>
      </c>
      <c r="E84" s="28" t="s">
        <v>96</v>
      </c>
    </row>
    <row r="85" spans="2:5" x14ac:dyDescent="0.25">
      <c r="B85" s="26">
        <f>IF(ISBLANK('1. Index'!$C$13),"-",IF(B84="ročník",YEAR('1. Index'!$C$13)-6,B84-1))</f>
        <v>1947</v>
      </c>
      <c r="C85" s="26">
        <f ca="1">IF(Tabulka1[[#This Row],[ročník]]="-","-",YEAR(TODAY())-B85)</f>
        <v>73</v>
      </c>
      <c r="D85" s="28" t="s">
        <v>96</v>
      </c>
      <c r="E85" s="28" t="s">
        <v>96</v>
      </c>
    </row>
    <row r="86" spans="2:5" x14ac:dyDescent="0.25">
      <c r="B86" s="26">
        <f>IF(ISBLANK('1. Index'!$C$13),"-",IF(B85="ročník",YEAR('1. Index'!$C$13)-6,B85-1))</f>
        <v>1946</v>
      </c>
      <c r="C86" s="26">
        <f ca="1">IF(Tabulka1[[#This Row],[ročník]]="-","-",YEAR(TODAY())-B86)</f>
        <v>74</v>
      </c>
      <c r="D86" s="28" t="s">
        <v>96</v>
      </c>
      <c r="E86" s="28" t="s">
        <v>96</v>
      </c>
    </row>
    <row r="87" spans="2:5" x14ac:dyDescent="0.25">
      <c r="B87" s="26">
        <f>IF(ISBLANK('1. Index'!$C$13),"-",IF(B86="ročník",YEAR('1. Index'!$C$13)-6,B86-1))</f>
        <v>1945</v>
      </c>
      <c r="C87" s="26">
        <f ca="1">IF(Tabulka1[[#This Row],[ročník]]="-","-",YEAR(TODAY())-B87)</f>
        <v>75</v>
      </c>
      <c r="D87" s="28" t="s">
        <v>96</v>
      </c>
      <c r="E87" s="28" t="s">
        <v>96</v>
      </c>
    </row>
    <row r="88" spans="2:5" x14ac:dyDescent="0.25">
      <c r="B88" s="26">
        <f>IF(ISBLANK('1. Index'!$C$13),"-",IF(B87="ročník",YEAR('1. Index'!$C$13)-6,B87-1))</f>
        <v>1944</v>
      </c>
      <c r="C88" s="26">
        <f ca="1">IF(Tabulka1[[#This Row],[ročník]]="-","-",YEAR(TODAY())-B88)</f>
        <v>76</v>
      </c>
      <c r="D88" s="28" t="s">
        <v>96</v>
      </c>
      <c r="E88" s="28" t="s">
        <v>96</v>
      </c>
    </row>
    <row r="89" spans="2:5" x14ac:dyDescent="0.25">
      <c r="B89" s="26">
        <f>IF(ISBLANK('1. Index'!$C$13),"-",IF(B88="ročník",YEAR('1. Index'!$C$13)-6,B88-1))</f>
        <v>1943</v>
      </c>
      <c r="C89" s="26">
        <f ca="1">IF(Tabulka1[[#This Row],[ročník]]="-","-",YEAR(TODAY())-B89)</f>
        <v>77</v>
      </c>
      <c r="D89" s="28" t="s">
        <v>96</v>
      </c>
      <c r="E89" s="28" t="s">
        <v>28</v>
      </c>
    </row>
    <row r="90" spans="2:5" x14ac:dyDescent="0.25">
      <c r="B90" s="26">
        <f>IF(ISBLANK('1. Index'!$C$13),"-",IF(B89="ročník",YEAR('1. Index'!$C$13)-6,B89-1))</f>
        <v>1942</v>
      </c>
      <c r="C90" s="26">
        <f ca="1">IF(Tabulka1[[#This Row],[ročník]]="-","-",YEAR(TODAY())-B90)</f>
        <v>78</v>
      </c>
      <c r="D90" s="27" t="s">
        <v>96</v>
      </c>
      <c r="E90" s="28" t="s">
        <v>28</v>
      </c>
    </row>
    <row r="91" spans="2:5" x14ac:dyDescent="0.25">
      <c r="B91" s="26">
        <f>IF(ISBLANK('1. Index'!$C$13),"-",IF(B90="ročník",YEAR('1. Index'!$C$13)-6,B90-1))</f>
        <v>1941</v>
      </c>
      <c r="C91" s="26">
        <f ca="1">IF(Tabulka1[[#This Row],[ročník]]="-","-",YEAR(TODAY())-B91)</f>
        <v>79</v>
      </c>
      <c r="D91" s="27" t="s">
        <v>96</v>
      </c>
      <c r="E91" s="28" t="s">
        <v>28</v>
      </c>
    </row>
    <row r="92" spans="2:5" x14ac:dyDescent="0.25">
      <c r="B92" s="26">
        <f>IF(ISBLANK('1. Index'!$C$13),"-",IF(B91="ročník",YEAR('1. Index'!$C$13)-6,B91-1))</f>
        <v>1940</v>
      </c>
      <c r="C92" s="26">
        <f ca="1">IF(Tabulka1[[#This Row],[ročník]]="-","-",YEAR(TODAY())-B92)</f>
        <v>80</v>
      </c>
      <c r="D92" s="27" t="s">
        <v>96</v>
      </c>
      <c r="E92" s="28" t="s">
        <v>28</v>
      </c>
    </row>
    <row r="93" spans="2:5" x14ac:dyDescent="0.25">
      <c r="B93" s="26">
        <f>IF(ISBLANK('1. Index'!$C$13),"-",IF(B92="ročník",YEAR('1. Index'!$C$13)-6,B92-1))</f>
        <v>1939</v>
      </c>
      <c r="C93" s="26">
        <f ca="1">IF(Tabulka1[[#This Row],[ročník]]="-","-",YEAR(TODAY())-B93)</f>
        <v>81</v>
      </c>
      <c r="D93" s="27" t="s">
        <v>96</v>
      </c>
      <c r="E93" s="28" t="s">
        <v>28</v>
      </c>
    </row>
    <row r="94" spans="2:5" x14ac:dyDescent="0.25">
      <c r="B94" s="26">
        <f>IF(ISBLANK('1. Index'!$C$13),"-",IF(B93="ročník",YEAR('1. Index'!$C$13)-6,B93-1))</f>
        <v>1938</v>
      </c>
      <c r="C94" s="26">
        <f ca="1">IF(Tabulka1[[#This Row],[ročník]]="-","-",YEAR(TODAY())-B94)</f>
        <v>82</v>
      </c>
      <c r="D94" s="27" t="s">
        <v>28</v>
      </c>
      <c r="E94" s="28" t="s">
        <v>29</v>
      </c>
    </row>
    <row r="95" spans="2:5" x14ac:dyDescent="0.25">
      <c r="B95" s="26">
        <f>IF(ISBLANK('1. Index'!$C$13),"-",IF(B94="ročník",YEAR('1. Index'!$C$13)-6,B94-1))</f>
        <v>1937</v>
      </c>
      <c r="C95" s="26">
        <f ca="1">IF(Tabulka1[[#This Row],[ročník]]="-","-",YEAR(TODAY())-B95)</f>
        <v>83</v>
      </c>
      <c r="D95" s="27" t="s">
        <v>28</v>
      </c>
      <c r="E95" s="28" t="s">
        <v>29</v>
      </c>
    </row>
    <row r="96" spans="2:5" x14ac:dyDescent="0.25">
      <c r="B96" s="26">
        <f>IF(ISBLANK('1. Index'!$C$13),"-",IF(B95="ročník",YEAR('1. Index'!$C$13)-6,B95-1))</f>
        <v>1936</v>
      </c>
      <c r="C96" s="26">
        <f ca="1">IF(Tabulka1[[#This Row],[ročník]]="-","-",YEAR(TODAY())-B96)</f>
        <v>84</v>
      </c>
      <c r="D96" s="27" t="s">
        <v>28</v>
      </c>
      <c r="E96" s="28" t="s">
        <v>29</v>
      </c>
    </row>
    <row r="97" spans="2:5" x14ac:dyDescent="0.25">
      <c r="B97" s="26">
        <f>IF(ISBLANK('1. Index'!$C$13),"-",IF(B96="ročník",YEAR('1. Index'!$C$13)-6,B96-1))</f>
        <v>1935</v>
      </c>
      <c r="C97" s="26">
        <f ca="1">IF(Tabulka1[[#This Row],[ročník]]="-","-",YEAR(TODAY())-B97)</f>
        <v>85</v>
      </c>
      <c r="D97" s="27" t="s">
        <v>28</v>
      </c>
      <c r="E97" s="28" t="s">
        <v>29</v>
      </c>
    </row>
    <row r="98" spans="2:5" x14ac:dyDescent="0.25">
      <c r="B98" s="26">
        <f>IF(ISBLANK('1. Index'!$C$13),"-",IF(B97="ročník",YEAR('1. Index'!$C$13)-6,B97-1))</f>
        <v>1934</v>
      </c>
      <c r="C98" s="26">
        <f ca="1">IF(Tabulka1[[#This Row],[ročník]]="-","-",YEAR(TODAY())-B98)</f>
        <v>86</v>
      </c>
      <c r="D98" s="27" t="s">
        <v>28</v>
      </c>
      <c r="E98" s="28" t="s">
        <v>29</v>
      </c>
    </row>
    <row r="99" spans="2:5" x14ac:dyDescent="0.25">
      <c r="B99" s="26">
        <f>IF(ISBLANK('1. Index'!$C$13),"-",IF(B98="ročník",YEAR('1. Index'!$C$13)-6,B98-1))</f>
        <v>1933</v>
      </c>
      <c r="C99" s="26">
        <f ca="1">IF(Tabulka1[[#This Row],[ročník]]="-","-",YEAR(TODAY())-B99)</f>
        <v>87</v>
      </c>
      <c r="D99" s="27" t="s">
        <v>28</v>
      </c>
      <c r="E99" s="28" t="s">
        <v>29</v>
      </c>
    </row>
    <row r="100" spans="2:5" x14ac:dyDescent="0.25">
      <c r="B100" s="26">
        <f>IF(ISBLANK('1. Index'!$C$13),"-",IF(B99="ročník",YEAR('1. Index'!$C$13)-6,B99-1))</f>
        <v>1932</v>
      </c>
      <c r="C100" s="26">
        <f ca="1">IF(Tabulka1[[#This Row],[ročník]]="-","-",YEAR(TODAY())-B100)</f>
        <v>88</v>
      </c>
      <c r="D100" s="27" t="s">
        <v>28</v>
      </c>
      <c r="E100" s="28" t="s">
        <v>29</v>
      </c>
    </row>
    <row r="101" spans="2:5" x14ac:dyDescent="0.25">
      <c r="B101" s="26">
        <f>IF(ISBLANK('1. Index'!$C$13),"-",IF(B100="ročník",YEAR('1. Index'!$C$13)-6,B100-1))</f>
        <v>1931</v>
      </c>
      <c r="C101" s="26">
        <f ca="1">IF(Tabulka1[[#This Row],[ročník]]="-","-",YEAR(TODAY())-B101)</f>
        <v>89</v>
      </c>
      <c r="D101" s="27" t="s">
        <v>28</v>
      </c>
      <c r="E101" s="28" t="s">
        <v>29</v>
      </c>
    </row>
    <row r="102" spans="2:5" x14ac:dyDescent="0.25">
      <c r="B102" s="26">
        <f>IF(ISBLANK('1. Index'!$C$13),"-",IF(B101="ročník",YEAR('1. Index'!$C$13)-6,B101-1))</f>
        <v>1930</v>
      </c>
      <c r="C102" s="26">
        <f ca="1">IF(Tabulka1[[#This Row],[ročník]]="-","-",YEAR(TODAY())-B102)</f>
        <v>90</v>
      </c>
      <c r="D102" s="27" t="s">
        <v>28</v>
      </c>
      <c r="E102" s="28" t="s">
        <v>29</v>
      </c>
    </row>
    <row r="103" spans="2:5" x14ac:dyDescent="0.25">
      <c r="B103" s="26">
        <f>IF(ISBLANK('1. Index'!$C$13),"-",IF(B102="ročník",YEAR('1. Index'!$C$13)-6,B102-1))</f>
        <v>1929</v>
      </c>
      <c r="C103" s="26">
        <f ca="1">IF(Tabulka1[[#This Row],[ročník]]="-","-",YEAR(TODAY())-B103)</f>
        <v>91</v>
      </c>
      <c r="D103" s="27" t="s">
        <v>28</v>
      </c>
      <c r="E103" s="28" t="s">
        <v>29</v>
      </c>
    </row>
    <row r="104" spans="2:5" x14ac:dyDescent="0.25">
      <c r="B104" s="26">
        <f>IF(ISBLANK('1. Index'!$C$13),"-",IF(B103="ročník",YEAR('1. Index'!$C$13)-6,B103-1))</f>
        <v>1928</v>
      </c>
      <c r="C104" s="26">
        <f ca="1">IF(Tabulka1[[#This Row],[ročník]]="-","-",YEAR(TODAY())-B104)</f>
        <v>92</v>
      </c>
      <c r="D104" s="27" t="s">
        <v>28</v>
      </c>
      <c r="E104" s="28" t="s">
        <v>29</v>
      </c>
    </row>
    <row r="105" spans="2:5" x14ac:dyDescent="0.25">
      <c r="B105" s="26">
        <f>IF(ISBLANK('1. Index'!$C$13),"-",IF(B104="ročník",YEAR('1. Index'!$C$13)-6,B104-1))</f>
        <v>1927</v>
      </c>
      <c r="C105" s="26">
        <f ca="1">IF(Tabulka1[[#This Row],[ročník]]="-","-",YEAR(TODAY())-B105)</f>
        <v>93</v>
      </c>
      <c r="D105" s="27" t="s">
        <v>28</v>
      </c>
      <c r="E105" s="28" t="s">
        <v>29</v>
      </c>
    </row>
    <row r="106" spans="2:5" x14ac:dyDescent="0.25">
      <c r="B106" s="26">
        <f>IF(ISBLANK('1. Index'!$C$13),"-",IF(B105="ročník",YEAR('1. Index'!$C$13)-6,B105-1))</f>
        <v>1926</v>
      </c>
      <c r="C106" s="26">
        <f ca="1">IF(Tabulka1[[#This Row],[ročník]]="-","-",YEAR(TODAY())-B106)</f>
        <v>94</v>
      </c>
      <c r="D106" s="27" t="s">
        <v>28</v>
      </c>
      <c r="E106" s="28" t="s">
        <v>29</v>
      </c>
    </row>
    <row r="107" spans="2:5" x14ac:dyDescent="0.25">
      <c r="B107" s="26">
        <f>IF(ISBLANK('1. Index'!$C$13),"-",IF(B106="ročník",YEAR('1. Index'!$C$13)-6,B106-1))</f>
        <v>1925</v>
      </c>
      <c r="C107" s="26">
        <f ca="1">IF(Tabulka1[[#This Row],[ročník]]="-","-",YEAR(TODAY())-B107)</f>
        <v>95</v>
      </c>
      <c r="D107" s="27" t="s">
        <v>28</v>
      </c>
      <c r="E107" s="28" t="s">
        <v>29</v>
      </c>
    </row>
    <row r="108" spans="2:5" x14ac:dyDescent="0.25">
      <c r="B108" s="26">
        <f>IF(ISBLANK('1. Index'!$C$13),"-",IF(B107="ročník",YEAR('1. Index'!$C$13)-6,B107-1))</f>
        <v>1924</v>
      </c>
      <c r="C108" s="26">
        <f ca="1">IF(Tabulka1[[#This Row],[ročník]]="-","-",YEAR(TODAY())-B108)</f>
        <v>96</v>
      </c>
      <c r="D108" s="27" t="s">
        <v>28</v>
      </c>
      <c r="E108" s="28" t="s">
        <v>29</v>
      </c>
    </row>
    <row r="109" spans="2:5" x14ac:dyDescent="0.25">
      <c r="B109" s="26">
        <f>IF(ISBLANK('1. Index'!$C$13),"-",IF(B108="ročník",YEAR('1. Index'!$C$13)-6,B108-1))</f>
        <v>1923</v>
      </c>
      <c r="C109" s="26">
        <f ca="1">IF(Tabulka1[[#This Row],[ročník]]="-","-",YEAR(TODAY())-B109)</f>
        <v>97</v>
      </c>
      <c r="D109" s="27" t="s">
        <v>28</v>
      </c>
      <c r="E109" s="28" t="s">
        <v>29</v>
      </c>
    </row>
    <row r="110" spans="2:5" x14ac:dyDescent="0.25">
      <c r="B110" s="26">
        <f>IF(ISBLANK('1. Index'!$C$13),"-",IF(B109="ročník",YEAR('1. Index'!$C$13)-6,B109-1))</f>
        <v>1922</v>
      </c>
      <c r="C110" s="26">
        <f ca="1">IF(Tabulka1[[#This Row],[ročník]]="-","-",YEAR(TODAY())-B110)</f>
        <v>98</v>
      </c>
      <c r="D110" s="27" t="s">
        <v>28</v>
      </c>
      <c r="E110" s="28" t="s">
        <v>29</v>
      </c>
    </row>
    <row r="111" spans="2:5" x14ac:dyDescent="0.25">
      <c r="B111" s="26">
        <f>IF(ISBLANK('1. Index'!$C$13),"-",IF(B110="ročník",YEAR('1. Index'!$C$13)-6,B110-1))</f>
        <v>1921</v>
      </c>
      <c r="C111" s="26">
        <f ca="1">IF(Tabulka1[[#This Row],[ročník]]="-","-",YEAR(TODAY())-B111)</f>
        <v>99</v>
      </c>
      <c r="D111" s="27" t="s">
        <v>28</v>
      </c>
      <c r="E111" s="28" t="s">
        <v>29</v>
      </c>
    </row>
    <row r="112" spans="2:5" x14ac:dyDescent="0.25">
      <c r="B112" s="26">
        <f>IF(ISBLANK('1. Index'!$C$13),"-",IF(B111="ročník",YEAR('1. Index'!$C$13)-6,B111-1))</f>
        <v>1920</v>
      </c>
      <c r="C112" s="26">
        <f ca="1">IF(Tabulka1[[#This Row],[ročník]]="-","-",YEAR(TODAY())-B112)</f>
        <v>100</v>
      </c>
      <c r="D112" s="27" t="s">
        <v>28</v>
      </c>
      <c r="E112" s="28" t="s">
        <v>29</v>
      </c>
    </row>
  </sheetData>
  <sheetProtection password="C7B2" sheet="1" objects="1" scenarios="1" selectLockedCells="1" autoFilter="0"/>
  <conditionalFormatting sqref="D18:E112">
    <cfRule type="containsBlanks" dxfId="39" priority="1">
      <formula>LEN(TRIM(D18))=0</formula>
    </cfRule>
    <cfRule type="notContainsBlanks" dxfId="38" priority="13">
      <formula>LEN(TRIM(D18))&gt;0</formula>
    </cfRule>
  </conditionalFormatting>
  <pageMargins left="0.39370078740157483" right="0.39370078740157483" top="0" bottom="0.39370078740157483" header="0" footer="0"/>
  <pageSetup paperSize="9" orientation="portrait" r:id="rId1"/>
  <picture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9"/>
  <sheetViews>
    <sheetView showGridLines="0" showRowColHeaders="0" workbookViewId="0">
      <pane ySplit="9" topLeftCell="A69" activePane="bottomLeft" state="frozen"/>
      <selection pane="bottomLeft" activeCell="C36" sqref="C36"/>
    </sheetView>
  </sheetViews>
  <sheetFormatPr defaultColWidth="9.140625" defaultRowHeight="12.75" x14ac:dyDescent="0.2"/>
  <cols>
    <col min="1" max="1" width="3.7109375" style="1" customWidth="1"/>
    <col min="2" max="2" width="7.42578125" style="2" customWidth="1"/>
    <col min="3" max="3" width="25.7109375" style="1" customWidth="1"/>
    <col min="4" max="4" width="6.7109375" style="2" customWidth="1"/>
    <col min="5" max="5" width="25.7109375" style="1" customWidth="1"/>
    <col min="6" max="6" width="4.7109375" style="2" customWidth="1"/>
    <col min="7" max="7" width="10.28515625" style="2" customWidth="1"/>
    <col min="8" max="8" width="16.140625" style="2" bestFit="1" customWidth="1"/>
    <col min="9" max="16384" width="9.140625" style="1"/>
  </cols>
  <sheetData>
    <row r="2" spans="2:8" ht="15.75" x14ac:dyDescent="0.25">
      <c r="B2" s="3" t="s">
        <v>67</v>
      </c>
      <c r="G2" s="7" t="str">
        <f>IF(ISBLANK('1. Index'!C10),"-",'1. Index'!C10)</f>
        <v>Běh o Neplachovský hrneček</v>
      </c>
    </row>
    <row r="3" spans="2:8" ht="15.75" x14ac:dyDescent="0.25">
      <c r="G3" s="8">
        <f>IF(ISBLANK('1. Index'!C13),"-",'1. Index'!C13)</f>
        <v>44029</v>
      </c>
    </row>
    <row r="4" spans="2:8" x14ac:dyDescent="0.2">
      <c r="B4" s="24" t="s">
        <v>36</v>
      </c>
    </row>
    <row r="5" spans="2:8" x14ac:dyDescent="0.2">
      <c r="B5" s="1" t="s">
        <v>68</v>
      </c>
    </row>
    <row r="6" spans="2:8" x14ac:dyDescent="0.2">
      <c r="B6" s="1" t="s">
        <v>69</v>
      </c>
    </row>
    <row r="7" spans="2:8" x14ac:dyDescent="0.2">
      <c r="B7" s="1" t="s">
        <v>72</v>
      </c>
    </row>
    <row r="8" spans="2:8" x14ac:dyDescent="0.2">
      <c r="B8" s="29"/>
      <c r="C8" s="32"/>
      <c r="D8" s="29"/>
      <c r="E8" s="32"/>
      <c r="F8" s="29"/>
    </row>
    <row r="9" spans="2:8" x14ac:dyDescent="0.2">
      <c r="B9" s="2" t="s">
        <v>0</v>
      </c>
      <c r="C9" s="1" t="s">
        <v>12</v>
      </c>
      <c r="D9" s="2" t="s">
        <v>3</v>
      </c>
      <c r="E9" s="1" t="s">
        <v>1</v>
      </c>
      <c r="F9" s="2" t="s">
        <v>2</v>
      </c>
      <c r="G9" s="9" t="s">
        <v>5</v>
      </c>
      <c r="H9" s="41" t="s">
        <v>71</v>
      </c>
    </row>
    <row r="10" spans="2:8" x14ac:dyDescent="0.2">
      <c r="B10" s="19">
        <v>1</v>
      </c>
      <c r="C10" s="20" t="s">
        <v>97</v>
      </c>
      <c r="D10" s="19">
        <v>1989</v>
      </c>
      <c r="E10" s="20" t="s">
        <v>99</v>
      </c>
      <c r="F10" s="19" t="s">
        <v>98</v>
      </c>
      <c r="G10" s="13" t="str">
        <f>IF(ISBLANK('1. Index'!$C$13),"-",IF(Tabulka2[[#This Row],[m/ž]]="M",VLOOKUP(Tabulka2[[#This Row],[ročník]],'2. Kategorie'!B:E,3,0),IF(Tabulka2[[#This Row],[m/ž]]="Z",VLOOKUP(Tabulka2[[#This Row],[ročník]],'2. Kategorie'!B:E,4,0),"?")))</f>
        <v>13-34</v>
      </c>
      <c r="H10" s="10" t="str">
        <f>IF(COUNTIFS(Tabulka2[start. č.],Tabulka2[[#This Row],[start. č.]])&gt;1,"duplicita!","ok")</f>
        <v>ok</v>
      </c>
    </row>
    <row r="11" spans="2:8" x14ac:dyDescent="0.2">
      <c r="B11" s="19">
        <v>2</v>
      </c>
      <c r="C11" s="20" t="s">
        <v>100</v>
      </c>
      <c r="D11" s="19">
        <v>1973</v>
      </c>
      <c r="E11" s="20" t="s">
        <v>101</v>
      </c>
      <c r="F11" s="19" t="s">
        <v>102</v>
      </c>
      <c r="G11" s="14" t="str">
        <f>IF(ISBLANK('1. Index'!$C$13),"-",IF(Tabulka2[[#This Row],[m/ž]]="M",VLOOKUP(Tabulka2[[#This Row],[ročník]],'2. Kategorie'!B:E,3,0),IF(Tabulka2[[#This Row],[m/ž]]="Z",VLOOKUP(Tabulka2[[#This Row],[ročník]],'2. Kategorie'!B:E,4,0),"?")))</f>
        <v>35-49</v>
      </c>
      <c r="H11" s="11" t="str">
        <f>IF(COUNTIFS(Tabulka2[start. č.],Tabulka2[[#This Row],[start. č.]])&gt;1,"duplicita!","ok")</f>
        <v>ok</v>
      </c>
    </row>
    <row r="12" spans="2:8" x14ac:dyDescent="0.2">
      <c r="B12" s="19">
        <v>3</v>
      </c>
      <c r="C12" s="20" t="s">
        <v>103</v>
      </c>
      <c r="D12" s="19">
        <v>1995</v>
      </c>
      <c r="E12" s="20" t="s">
        <v>104</v>
      </c>
      <c r="F12" s="19" t="s">
        <v>98</v>
      </c>
      <c r="G12" s="14" t="str">
        <f>IF(ISBLANK('1. Index'!$C$13),"-",IF(Tabulka2[[#This Row],[m/ž]]="M",VLOOKUP(Tabulka2[[#This Row],[ročník]],'2. Kategorie'!B:E,3,0),IF(Tabulka2[[#This Row],[m/ž]]="Z",VLOOKUP(Tabulka2[[#This Row],[ročník]],'2. Kategorie'!B:E,4,0),"?")))</f>
        <v>13-34</v>
      </c>
      <c r="H12" s="11" t="str">
        <f>IF(COUNTIFS(Tabulka2[start. č.],Tabulka2[[#This Row],[start. č.]])&gt;1,"duplicita!","ok")</f>
        <v>ok</v>
      </c>
    </row>
    <row r="13" spans="2:8" x14ac:dyDescent="0.2">
      <c r="B13" s="19">
        <v>4</v>
      </c>
      <c r="C13" s="20" t="s">
        <v>105</v>
      </c>
      <c r="D13" s="19">
        <v>1980</v>
      </c>
      <c r="E13" s="20" t="s">
        <v>106</v>
      </c>
      <c r="F13" s="19" t="s">
        <v>98</v>
      </c>
      <c r="G13" s="15" t="str">
        <f>IF(ISBLANK('1. Index'!$C$13),"-",IF(Tabulka2[[#This Row],[m/ž]]="M",VLOOKUP(Tabulka2[[#This Row],[ročník]],'2. Kategorie'!B:E,3,0),IF(Tabulka2[[#This Row],[m/ž]]="Z",VLOOKUP(Tabulka2[[#This Row],[ročník]],'2. Kategorie'!B:E,4,0),"?")))</f>
        <v>35-49</v>
      </c>
      <c r="H13" s="11" t="str">
        <f>IF(COUNTIFS(Tabulka2[start. č.],Tabulka2[[#This Row],[start. č.]])&gt;1,"duplicita!","ok")</f>
        <v>ok</v>
      </c>
    </row>
    <row r="14" spans="2:8" x14ac:dyDescent="0.2">
      <c r="B14" s="19">
        <v>5</v>
      </c>
      <c r="C14" s="20" t="s">
        <v>107</v>
      </c>
      <c r="D14" s="19">
        <v>1941</v>
      </c>
      <c r="E14" s="20" t="s">
        <v>108</v>
      </c>
      <c r="F14" s="19" t="s">
        <v>98</v>
      </c>
      <c r="G14" s="15" t="str">
        <f>IF(ISBLANK('1. Index'!$C$13),"-",IF(Tabulka2[[#This Row],[m/ž]]="M",VLOOKUP(Tabulka2[[#This Row],[ročník]],'2. Kategorie'!B:E,3,0),IF(Tabulka2[[#This Row],[m/ž]]="Z",VLOOKUP(Tabulka2[[#This Row],[ročník]],'2. Kategorie'!B:E,4,0),"?")))</f>
        <v>50+</v>
      </c>
      <c r="H14" s="11" t="str">
        <f>IF(COUNTIFS(Tabulka2[start. č.],Tabulka2[[#This Row],[start. č.]])&gt;1,"duplicita!","ok")</f>
        <v>ok</v>
      </c>
    </row>
    <row r="15" spans="2:8" x14ac:dyDescent="0.2">
      <c r="B15" s="19">
        <v>6</v>
      </c>
      <c r="C15" s="20" t="s">
        <v>109</v>
      </c>
      <c r="D15" s="19">
        <v>1979</v>
      </c>
      <c r="E15" s="20" t="s">
        <v>110</v>
      </c>
      <c r="F15" s="19" t="s">
        <v>98</v>
      </c>
      <c r="G15" s="15" t="str">
        <f>IF(ISBLANK('1. Index'!$C$13),"-",IF(Tabulka2[[#This Row],[m/ž]]="M",VLOOKUP(Tabulka2[[#This Row],[ročník]],'2. Kategorie'!B:E,3,0),IF(Tabulka2[[#This Row],[m/ž]]="Z",VLOOKUP(Tabulka2[[#This Row],[ročník]],'2. Kategorie'!B:E,4,0),"?")))</f>
        <v>35-49</v>
      </c>
      <c r="H15" s="11" t="str">
        <f>IF(COUNTIFS(Tabulka2[start. č.],Tabulka2[[#This Row],[start. č.]])&gt;1,"duplicita!","ok")</f>
        <v>ok</v>
      </c>
    </row>
    <row r="16" spans="2:8" x14ac:dyDescent="0.2">
      <c r="B16" s="19">
        <v>7</v>
      </c>
      <c r="C16" s="20" t="s">
        <v>111</v>
      </c>
      <c r="D16" s="19">
        <v>1972</v>
      </c>
      <c r="E16" s="20" t="s">
        <v>112</v>
      </c>
      <c r="F16" s="19" t="s">
        <v>98</v>
      </c>
      <c r="G16" s="15" t="str">
        <f>IF(ISBLANK('1. Index'!$C$13),"-",IF(Tabulka2[[#This Row],[m/ž]]="M",VLOOKUP(Tabulka2[[#This Row],[ročník]],'2. Kategorie'!B:E,3,0),IF(Tabulka2[[#This Row],[m/ž]]="Z",VLOOKUP(Tabulka2[[#This Row],[ročník]],'2. Kategorie'!B:E,4,0),"?")))</f>
        <v>35-49</v>
      </c>
      <c r="H16" s="11" t="str">
        <f>IF(COUNTIFS(Tabulka2[start. č.],Tabulka2[[#This Row],[start. č.]])&gt;1,"duplicita!","ok")</f>
        <v>ok</v>
      </c>
    </row>
    <row r="17" spans="2:8" x14ac:dyDescent="0.2">
      <c r="B17" s="19">
        <v>8</v>
      </c>
      <c r="C17" s="20" t="s">
        <v>113</v>
      </c>
      <c r="D17" s="19">
        <v>1986</v>
      </c>
      <c r="E17" s="20" t="s">
        <v>114</v>
      </c>
      <c r="F17" s="19" t="s">
        <v>98</v>
      </c>
      <c r="G17" s="15" t="str">
        <f>IF(ISBLANK('1. Index'!$C$13),"-",IF(Tabulka2[[#This Row],[m/ž]]="M",VLOOKUP(Tabulka2[[#This Row],[ročník]],'2. Kategorie'!B:E,3,0),IF(Tabulka2[[#This Row],[m/ž]]="Z",VLOOKUP(Tabulka2[[#This Row],[ročník]],'2. Kategorie'!B:E,4,0),"?")))</f>
        <v>13-34</v>
      </c>
      <c r="H17" s="11" t="str">
        <f>IF(COUNTIFS(Tabulka2[start. č.],Tabulka2[[#This Row],[start. č.]])&gt;1,"duplicita!","ok")</f>
        <v>ok</v>
      </c>
    </row>
    <row r="18" spans="2:8" x14ac:dyDescent="0.2">
      <c r="B18" s="19">
        <v>9</v>
      </c>
      <c r="C18" s="20" t="s">
        <v>115</v>
      </c>
      <c r="D18" s="19">
        <v>1983</v>
      </c>
      <c r="E18" s="20" t="s">
        <v>116</v>
      </c>
      <c r="F18" s="19" t="s">
        <v>102</v>
      </c>
      <c r="G18" s="15" t="str">
        <f>IF(ISBLANK('1. Index'!$C$13),"-",IF(Tabulka2[[#This Row],[m/ž]]="M",VLOOKUP(Tabulka2[[#This Row],[ročník]],'2. Kategorie'!B:E,3,0),IF(Tabulka2[[#This Row],[m/ž]]="Z",VLOOKUP(Tabulka2[[#This Row],[ročník]],'2. Kategorie'!B:E,4,0),"?")))</f>
        <v>35-49</v>
      </c>
      <c r="H18" s="11" t="str">
        <f>IF(COUNTIFS(Tabulka2[start. č.],Tabulka2[[#This Row],[start. č.]])&gt;1,"duplicita!","ok")</f>
        <v>ok</v>
      </c>
    </row>
    <row r="19" spans="2:8" x14ac:dyDescent="0.2">
      <c r="B19" s="19">
        <v>10</v>
      </c>
      <c r="C19" s="20" t="s">
        <v>117</v>
      </c>
      <c r="D19" s="19">
        <v>1977</v>
      </c>
      <c r="E19" s="20" t="s">
        <v>118</v>
      </c>
      <c r="F19" s="19" t="s">
        <v>98</v>
      </c>
      <c r="G19" s="15" t="str">
        <f>IF(ISBLANK('1. Index'!$C$13),"-",IF(Tabulka2[[#This Row],[m/ž]]="M",VLOOKUP(Tabulka2[[#This Row],[ročník]],'2. Kategorie'!B:E,3,0),IF(Tabulka2[[#This Row],[m/ž]]="Z",VLOOKUP(Tabulka2[[#This Row],[ročník]],'2. Kategorie'!B:E,4,0),"?")))</f>
        <v>35-49</v>
      </c>
      <c r="H19" s="11" t="str">
        <f>IF(COUNTIFS(Tabulka2[start. č.],Tabulka2[[#This Row],[start. č.]])&gt;1,"duplicita!","ok")</f>
        <v>ok</v>
      </c>
    </row>
    <row r="20" spans="2:8" x14ac:dyDescent="0.2">
      <c r="B20" s="19">
        <v>11</v>
      </c>
      <c r="C20" s="20" t="s">
        <v>119</v>
      </c>
      <c r="D20" s="19">
        <v>1976</v>
      </c>
      <c r="E20" s="20" t="s">
        <v>116</v>
      </c>
      <c r="F20" s="19" t="s">
        <v>102</v>
      </c>
      <c r="G20" s="15" t="str">
        <f>IF(ISBLANK('1. Index'!$C$13),"-",IF(Tabulka2[[#This Row],[m/ž]]="M",VLOOKUP(Tabulka2[[#This Row],[ročník]],'2. Kategorie'!B:E,3,0),IF(Tabulka2[[#This Row],[m/ž]]="Z",VLOOKUP(Tabulka2[[#This Row],[ročník]],'2. Kategorie'!B:E,4,0),"?")))</f>
        <v>35-49</v>
      </c>
      <c r="H20" s="11" t="str">
        <f>IF(COUNTIFS(Tabulka2[start. č.],Tabulka2[[#This Row],[start. č.]])&gt;1,"duplicita!","ok")</f>
        <v>ok</v>
      </c>
    </row>
    <row r="21" spans="2:8" x14ac:dyDescent="0.2">
      <c r="B21" s="19">
        <v>12</v>
      </c>
      <c r="C21" s="20" t="s">
        <v>120</v>
      </c>
      <c r="D21" s="19">
        <v>1975</v>
      </c>
      <c r="E21" s="20" t="s">
        <v>121</v>
      </c>
      <c r="F21" s="19" t="s">
        <v>98</v>
      </c>
      <c r="G21" s="15" t="str">
        <f>IF(ISBLANK('1. Index'!$C$13),"-",IF(Tabulka2[[#This Row],[m/ž]]="M",VLOOKUP(Tabulka2[[#This Row],[ročník]],'2. Kategorie'!B:E,3,0),IF(Tabulka2[[#This Row],[m/ž]]="Z",VLOOKUP(Tabulka2[[#This Row],[ročník]],'2. Kategorie'!B:E,4,0),"?")))</f>
        <v>35-49</v>
      </c>
      <c r="H21" s="11" t="str">
        <f>IF(COUNTIFS(Tabulka2[start. č.],Tabulka2[[#This Row],[start. č.]])&gt;1,"duplicita!","ok")</f>
        <v>ok</v>
      </c>
    </row>
    <row r="22" spans="2:8" x14ac:dyDescent="0.2">
      <c r="B22" s="19">
        <v>13</v>
      </c>
      <c r="C22" s="20" t="s">
        <v>122</v>
      </c>
      <c r="D22" s="19">
        <v>2006</v>
      </c>
      <c r="E22" s="20" t="s">
        <v>123</v>
      </c>
      <c r="F22" s="19" t="s">
        <v>102</v>
      </c>
      <c r="G22" s="15" t="str">
        <f>IF(ISBLANK('1. Index'!$C$13),"-",IF(Tabulka2[[#This Row],[m/ž]]="M",VLOOKUP(Tabulka2[[#This Row],[ročník]],'2. Kategorie'!B:E,3,0),IF(Tabulka2[[#This Row],[m/ž]]="Z",VLOOKUP(Tabulka2[[#This Row],[ročník]],'2. Kategorie'!B:E,4,0),"?")))</f>
        <v>13-34</v>
      </c>
      <c r="H22" s="11" t="str">
        <f>IF(COUNTIFS(Tabulka2[start. č.],Tabulka2[[#This Row],[start. č.]])&gt;1,"duplicita!","ok")</f>
        <v>ok</v>
      </c>
    </row>
    <row r="23" spans="2:8" x14ac:dyDescent="0.2">
      <c r="B23" s="19">
        <v>14</v>
      </c>
      <c r="C23" s="20" t="s">
        <v>124</v>
      </c>
      <c r="D23" s="19">
        <v>1977</v>
      </c>
      <c r="E23" s="20" t="s">
        <v>123</v>
      </c>
      <c r="F23" s="19" t="s">
        <v>102</v>
      </c>
      <c r="G23" s="15" t="str">
        <f>IF(ISBLANK('1. Index'!$C$13),"-",IF(Tabulka2[[#This Row],[m/ž]]="M",VLOOKUP(Tabulka2[[#This Row],[ročník]],'2. Kategorie'!B:E,3,0),IF(Tabulka2[[#This Row],[m/ž]]="Z",VLOOKUP(Tabulka2[[#This Row],[ročník]],'2. Kategorie'!B:E,4,0),"?")))</f>
        <v>35-49</v>
      </c>
      <c r="H23" s="11" t="str">
        <f>IF(COUNTIFS(Tabulka2[start. č.],Tabulka2[[#This Row],[start. č.]])&gt;1,"duplicita!","ok")</f>
        <v>ok</v>
      </c>
    </row>
    <row r="24" spans="2:8" x14ac:dyDescent="0.2">
      <c r="B24" s="19">
        <v>15</v>
      </c>
      <c r="C24" s="20" t="s">
        <v>125</v>
      </c>
      <c r="D24" s="19">
        <v>1982</v>
      </c>
      <c r="E24" s="20" t="s">
        <v>126</v>
      </c>
      <c r="F24" s="19" t="s">
        <v>98</v>
      </c>
      <c r="G24" s="15" t="str">
        <f>IF(ISBLANK('1. Index'!$C$13),"-",IF(Tabulka2[[#This Row],[m/ž]]="M",VLOOKUP(Tabulka2[[#This Row],[ročník]],'2. Kategorie'!B:E,3,0),IF(Tabulka2[[#This Row],[m/ž]]="Z",VLOOKUP(Tabulka2[[#This Row],[ročník]],'2. Kategorie'!B:E,4,0),"?")))</f>
        <v>35-49</v>
      </c>
      <c r="H24" s="11" t="str">
        <f>IF(COUNTIFS(Tabulka2[start. č.],Tabulka2[[#This Row],[start. č.]])&gt;1,"duplicita!","ok")</f>
        <v>ok</v>
      </c>
    </row>
    <row r="25" spans="2:8" x14ac:dyDescent="0.2">
      <c r="B25" s="19">
        <v>16</v>
      </c>
      <c r="C25" s="20" t="s">
        <v>127</v>
      </c>
      <c r="D25" s="19">
        <v>2001</v>
      </c>
      <c r="E25" s="20" t="s">
        <v>128</v>
      </c>
      <c r="F25" s="19" t="s">
        <v>98</v>
      </c>
      <c r="G25" s="15" t="str">
        <f>IF(ISBLANK('1. Index'!$C$13),"-",IF(Tabulka2[[#This Row],[m/ž]]="M",VLOOKUP(Tabulka2[[#This Row],[ročník]],'2. Kategorie'!B:E,3,0),IF(Tabulka2[[#This Row],[m/ž]]="Z",VLOOKUP(Tabulka2[[#This Row],[ročník]],'2. Kategorie'!B:E,4,0),"?")))</f>
        <v>13-34</v>
      </c>
      <c r="H25" s="11" t="str">
        <f>IF(COUNTIFS(Tabulka2[start. č.],Tabulka2[[#This Row],[start. č.]])&gt;1,"duplicita!","ok")</f>
        <v>ok</v>
      </c>
    </row>
    <row r="26" spans="2:8" x14ac:dyDescent="0.2">
      <c r="B26" s="19">
        <v>17</v>
      </c>
      <c r="C26" s="20" t="s">
        <v>129</v>
      </c>
      <c r="D26" s="19">
        <v>1956</v>
      </c>
      <c r="E26" s="20" t="s">
        <v>130</v>
      </c>
      <c r="F26" s="19" t="s">
        <v>98</v>
      </c>
      <c r="G26" s="15" t="str">
        <f>IF(ISBLANK('1. Index'!$C$13),"-",IF(Tabulka2[[#This Row],[m/ž]]="M",VLOOKUP(Tabulka2[[#This Row],[ročník]],'2. Kategorie'!B:E,3,0),IF(Tabulka2[[#This Row],[m/ž]]="Z",VLOOKUP(Tabulka2[[#This Row],[ročník]],'2. Kategorie'!B:E,4,0),"?")))</f>
        <v>50+</v>
      </c>
      <c r="H26" s="11" t="str">
        <f>IF(COUNTIFS(Tabulka2[start. č.],Tabulka2[[#This Row],[start. č.]])&gt;1,"duplicita!","ok")</f>
        <v>ok</v>
      </c>
    </row>
    <row r="27" spans="2:8" x14ac:dyDescent="0.2">
      <c r="B27" s="19">
        <v>18</v>
      </c>
      <c r="C27" s="20" t="s">
        <v>131</v>
      </c>
      <c r="D27" s="19">
        <v>1970</v>
      </c>
      <c r="E27" s="20" t="s">
        <v>132</v>
      </c>
      <c r="F27" s="19" t="s">
        <v>98</v>
      </c>
      <c r="G27" s="15" t="str">
        <f>IF(ISBLANK('1. Index'!$C$13),"-",IF(Tabulka2[[#This Row],[m/ž]]="M",VLOOKUP(Tabulka2[[#This Row],[ročník]],'2. Kategorie'!B:E,3,0),IF(Tabulka2[[#This Row],[m/ž]]="Z",VLOOKUP(Tabulka2[[#This Row],[ročník]],'2. Kategorie'!B:E,4,0),"?")))</f>
        <v>50+</v>
      </c>
      <c r="H27" s="11" t="str">
        <f>IF(COUNTIFS(Tabulka2[start. č.],Tabulka2[[#This Row],[start. č.]])&gt;1,"duplicita!","ok")</f>
        <v>ok</v>
      </c>
    </row>
    <row r="28" spans="2:8" x14ac:dyDescent="0.2">
      <c r="B28" s="19">
        <v>19</v>
      </c>
      <c r="C28" s="20" t="s">
        <v>133</v>
      </c>
      <c r="D28" s="19">
        <v>1977</v>
      </c>
      <c r="E28" s="20" t="s">
        <v>121</v>
      </c>
      <c r="F28" s="19" t="s">
        <v>98</v>
      </c>
      <c r="G28" s="15" t="str">
        <f>IF(ISBLANK('1. Index'!$C$13),"-",IF(Tabulka2[[#This Row],[m/ž]]="M",VLOOKUP(Tabulka2[[#This Row],[ročník]],'2. Kategorie'!B:E,3,0),IF(Tabulka2[[#This Row],[m/ž]]="Z",VLOOKUP(Tabulka2[[#This Row],[ročník]],'2. Kategorie'!B:E,4,0),"?")))</f>
        <v>35-49</v>
      </c>
      <c r="H28" s="11" t="str">
        <f>IF(COUNTIFS(Tabulka2[start. č.],Tabulka2[[#This Row],[start. č.]])&gt;1,"duplicita!","ok")</f>
        <v>ok</v>
      </c>
    </row>
    <row r="29" spans="2:8" x14ac:dyDescent="0.2">
      <c r="B29" s="19">
        <v>20</v>
      </c>
      <c r="C29" s="20" t="s">
        <v>134</v>
      </c>
      <c r="D29" s="19">
        <v>1963</v>
      </c>
      <c r="E29" s="20" t="s">
        <v>135</v>
      </c>
      <c r="F29" s="19" t="s">
        <v>98</v>
      </c>
      <c r="G29" s="15" t="str">
        <f>IF(ISBLANK('1. Index'!$C$13),"-",IF(Tabulka2[[#This Row],[m/ž]]="M",VLOOKUP(Tabulka2[[#This Row],[ročník]],'2. Kategorie'!B:E,3,0),IF(Tabulka2[[#This Row],[m/ž]]="Z",VLOOKUP(Tabulka2[[#This Row],[ročník]],'2. Kategorie'!B:E,4,0),"?")))</f>
        <v>50+</v>
      </c>
      <c r="H29" s="11" t="str">
        <f>IF(COUNTIFS(Tabulka2[start. č.],Tabulka2[[#This Row],[start. č.]])&gt;1,"duplicita!","ok")</f>
        <v>ok</v>
      </c>
    </row>
    <row r="30" spans="2:8" x14ac:dyDescent="0.2">
      <c r="B30" s="19">
        <v>21</v>
      </c>
      <c r="C30" s="20" t="s">
        <v>136</v>
      </c>
      <c r="D30" s="19">
        <v>1952</v>
      </c>
      <c r="E30" s="20" t="s">
        <v>137</v>
      </c>
      <c r="F30" s="19" t="s">
        <v>98</v>
      </c>
      <c r="G30" s="15" t="str">
        <f>IF(ISBLANK('1. Index'!$C$13),"-",IF(Tabulka2[[#This Row],[m/ž]]="M",VLOOKUP(Tabulka2[[#This Row],[ročník]],'2. Kategorie'!B:E,3,0),IF(Tabulka2[[#This Row],[m/ž]]="Z",VLOOKUP(Tabulka2[[#This Row],[ročník]],'2. Kategorie'!B:E,4,0),"?")))</f>
        <v>50+</v>
      </c>
      <c r="H30" s="11" t="str">
        <f>IF(COUNTIFS(Tabulka2[start. č.],Tabulka2[[#This Row],[start. č.]])&gt;1,"duplicita!","ok")</f>
        <v>ok</v>
      </c>
    </row>
    <row r="31" spans="2:8" x14ac:dyDescent="0.2">
      <c r="B31" s="19">
        <v>22</v>
      </c>
      <c r="C31" s="20" t="s">
        <v>138</v>
      </c>
      <c r="D31" s="19">
        <v>1961</v>
      </c>
      <c r="E31" s="20" t="s">
        <v>139</v>
      </c>
      <c r="F31" s="19" t="s">
        <v>102</v>
      </c>
      <c r="G31" s="15" t="str">
        <f>IF(ISBLANK('1. Index'!$C$13),"-",IF(Tabulka2[[#This Row],[m/ž]]="M",VLOOKUP(Tabulka2[[#This Row],[ročník]],'2. Kategorie'!B:E,3,0),IF(Tabulka2[[#This Row],[m/ž]]="Z",VLOOKUP(Tabulka2[[#This Row],[ročník]],'2. Kategorie'!B:E,4,0),"?")))</f>
        <v>50+</v>
      </c>
      <c r="H31" s="11" t="str">
        <f>IF(COUNTIFS(Tabulka2[start. č.],Tabulka2[[#This Row],[start. č.]])&gt;1,"duplicita!","ok")</f>
        <v>ok</v>
      </c>
    </row>
    <row r="32" spans="2:8" x14ac:dyDescent="0.2">
      <c r="B32" s="19">
        <v>23</v>
      </c>
      <c r="C32" s="20" t="s">
        <v>140</v>
      </c>
      <c r="D32" s="19">
        <v>1949</v>
      </c>
      <c r="E32" s="20" t="s">
        <v>130</v>
      </c>
      <c r="F32" s="19" t="s">
        <v>98</v>
      </c>
      <c r="G32" s="15" t="str">
        <f>IF(ISBLANK('1. Index'!$C$13),"-",IF(Tabulka2[[#This Row],[m/ž]]="M",VLOOKUP(Tabulka2[[#This Row],[ročník]],'2. Kategorie'!B:E,3,0),IF(Tabulka2[[#This Row],[m/ž]]="Z",VLOOKUP(Tabulka2[[#This Row],[ročník]],'2. Kategorie'!B:E,4,0),"?")))</f>
        <v>50+</v>
      </c>
      <c r="H32" s="11" t="str">
        <f>IF(COUNTIFS(Tabulka2[start. č.],Tabulka2[[#This Row],[start. č.]])&gt;1,"duplicita!","ok")</f>
        <v>ok</v>
      </c>
    </row>
    <row r="33" spans="2:8" x14ac:dyDescent="0.2">
      <c r="B33" s="19">
        <v>24</v>
      </c>
      <c r="C33" s="20" t="s">
        <v>141</v>
      </c>
      <c r="D33" s="19">
        <v>1966</v>
      </c>
      <c r="E33" s="20" t="s">
        <v>142</v>
      </c>
      <c r="F33" s="19" t="s">
        <v>98</v>
      </c>
      <c r="G33" s="15" t="str">
        <f>IF(ISBLANK('1. Index'!$C$13),"-",IF(Tabulka2[[#This Row],[m/ž]]="M",VLOOKUP(Tabulka2[[#This Row],[ročník]],'2. Kategorie'!B:E,3,0),IF(Tabulka2[[#This Row],[m/ž]]="Z",VLOOKUP(Tabulka2[[#This Row],[ročník]],'2. Kategorie'!B:E,4,0),"?")))</f>
        <v>50+</v>
      </c>
      <c r="H33" s="11" t="str">
        <f>IF(COUNTIFS(Tabulka2[start. č.],Tabulka2[[#This Row],[start. č.]])&gt;1,"duplicita!","ok")</f>
        <v>ok</v>
      </c>
    </row>
    <row r="34" spans="2:8" x14ac:dyDescent="0.2">
      <c r="B34" s="19">
        <v>25</v>
      </c>
      <c r="C34" s="20" t="s">
        <v>143</v>
      </c>
      <c r="D34" s="19">
        <v>1962</v>
      </c>
      <c r="E34" s="20" t="s">
        <v>144</v>
      </c>
      <c r="F34" s="19" t="s">
        <v>102</v>
      </c>
      <c r="G34" s="15" t="str">
        <f>IF(ISBLANK('1. Index'!$C$13),"-",IF(Tabulka2[[#This Row],[m/ž]]="M",VLOOKUP(Tabulka2[[#This Row],[ročník]],'2. Kategorie'!B:E,3,0),IF(Tabulka2[[#This Row],[m/ž]]="Z",VLOOKUP(Tabulka2[[#This Row],[ročník]],'2. Kategorie'!B:E,4,0),"?")))</f>
        <v>50+</v>
      </c>
      <c r="H34" s="11" t="str">
        <f>IF(COUNTIFS(Tabulka2[start. č.],Tabulka2[[#This Row],[start. č.]])&gt;1,"duplicita!","ok")</f>
        <v>ok</v>
      </c>
    </row>
    <row r="35" spans="2:8" x14ac:dyDescent="0.2">
      <c r="B35" s="19">
        <v>26</v>
      </c>
      <c r="C35" s="20" t="s">
        <v>145</v>
      </c>
      <c r="D35" s="19">
        <v>1960</v>
      </c>
      <c r="E35" s="20" t="s">
        <v>146</v>
      </c>
      <c r="F35" s="19" t="s">
        <v>98</v>
      </c>
      <c r="G35" s="15" t="str">
        <f>IF(ISBLANK('1. Index'!$C$13),"-",IF(Tabulka2[[#This Row],[m/ž]]="M",VLOOKUP(Tabulka2[[#This Row],[ročník]],'2. Kategorie'!B:E,3,0),IF(Tabulka2[[#This Row],[m/ž]]="Z",VLOOKUP(Tabulka2[[#This Row],[ročník]],'2. Kategorie'!B:E,4,0),"?")))</f>
        <v>50+</v>
      </c>
      <c r="H35" s="11" t="str">
        <f>IF(COUNTIFS(Tabulka2[start. č.],Tabulka2[[#This Row],[start. č.]])&gt;1,"duplicita!","ok")</f>
        <v>ok</v>
      </c>
    </row>
    <row r="36" spans="2:8" x14ac:dyDescent="0.2">
      <c r="B36" s="19">
        <v>27</v>
      </c>
      <c r="C36" s="20" t="s">
        <v>147</v>
      </c>
      <c r="D36" s="19">
        <v>1954</v>
      </c>
      <c r="E36" s="20" t="s">
        <v>148</v>
      </c>
      <c r="F36" s="19" t="s">
        <v>102</v>
      </c>
      <c r="G36" s="15" t="str">
        <f>IF(ISBLANK('1. Index'!$C$13),"-",IF(Tabulka2[[#This Row],[m/ž]]="M",VLOOKUP(Tabulka2[[#This Row],[ročník]],'2. Kategorie'!B:E,3,0),IF(Tabulka2[[#This Row],[m/ž]]="Z",VLOOKUP(Tabulka2[[#This Row],[ročník]],'2. Kategorie'!B:E,4,0),"?")))</f>
        <v>50+</v>
      </c>
      <c r="H36" s="11" t="str">
        <f>IF(COUNTIFS(Tabulka2[start. č.],Tabulka2[[#This Row],[start. č.]])&gt;1,"duplicita!","ok")</f>
        <v>ok</v>
      </c>
    </row>
    <row r="37" spans="2:8" x14ac:dyDescent="0.2">
      <c r="B37" s="19">
        <v>28</v>
      </c>
      <c r="C37" s="20" t="s">
        <v>149</v>
      </c>
      <c r="D37" s="19">
        <v>1987</v>
      </c>
      <c r="E37" s="20" t="s">
        <v>150</v>
      </c>
      <c r="F37" s="19" t="s">
        <v>98</v>
      </c>
      <c r="G37" s="15" t="str">
        <f>IF(ISBLANK('1. Index'!$C$13),"-",IF(Tabulka2[[#This Row],[m/ž]]="M",VLOOKUP(Tabulka2[[#This Row],[ročník]],'2. Kategorie'!B:E,3,0),IF(Tabulka2[[#This Row],[m/ž]]="Z",VLOOKUP(Tabulka2[[#This Row],[ročník]],'2. Kategorie'!B:E,4,0),"?")))</f>
        <v>13-34</v>
      </c>
      <c r="H37" s="11" t="str">
        <f>IF(COUNTIFS(Tabulka2[start. č.],Tabulka2[[#This Row],[start. č.]])&gt;1,"duplicita!","ok")</f>
        <v>ok</v>
      </c>
    </row>
    <row r="38" spans="2:8" x14ac:dyDescent="0.2">
      <c r="B38" s="19">
        <v>29</v>
      </c>
      <c r="C38" s="20" t="s">
        <v>151</v>
      </c>
      <c r="D38" s="19">
        <v>1989</v>
      </c>
      <c r="E38" s="20" t="s">
        <v>150</v>
      </c>
      <c r="F38" s="19" t="s">
        <v>102</v>
      </c>
      <c r="G38" s="15" t="str">
        <f>IF(ISBLANK('1. Index'!$C$13),"-",IF(Tabulka2[[#This Row],[m/ž]]="M",VLOOKUP(Tabulka2[[#This Row],[ročník]],'2. Kategorie'!B:E,3,0),IF(Tabulka2[[#This Row],[m/ž]]="Z",VLOOKUP(Tabulka2[[#This Row],[ročník]],'2. Kategorie'!B:E,4,0),"?")))</f>
        <v>13-34</v>
      </c>
      <c r="H38" s="11" t="str">
        <f>IF(COUNTIFS(Tabulka2[start. č.],Tabulka2[[#This Row],[start. č.]])&gt;1,"duplicita!","ok")</f>
        <v>ok</v>
      </c>
    </row>
    <row r="39" spans="2:8" x14ac:dyDescent="0.2">
      <c r="B39" s="19">
        <v>30</v>
      </c>
      <c r="C39" s="20" t="s">
        <v>152</v>
      </c>
      <c r="D39" s="19">
        <v>1975</v>
      </c>
      <c r="E39" s="20" t="s">
        <v>153</v>
      </c>
      <c r="F39" s="19" t="s">
        <v>102</v>
      </c>
      <c r="G39" s="15" t="str">
        <f>IF(ISBLANK('1. Index'!$C$13),"-",IF(Tabulka2[[#This Row],[m/ž]]="M",VLOOKUP(Tabulka2[[#This Row],[ročník]],'2. Kategorie'!B:E,3,0),IF(Tabulka2[[#This Row],[m/ž]]="Z",VLOOKUP(Tabulka2[[#This Row],[ročník]],'2. Kategorie'!B:E,4,0),"?")))</f>
        <v>35-49</v>
      </c>
      <c r="H39" s="11" t="str">
        <f>IF(COUNTIFS(Tabulka2[start. č.],Tabulka2[[#This Row],[start. č.]])&gt;1,"duplicita!","ok")</f>
        <v>ok</v>
      </c>
    </row>
    <row r="40" spans="2:8" x14ac:dyDescent="0.2">
      <c r="B40" s="19">
        <v>31</v>
      </c>
      <c r="C40" s="20" t="s">
        <v>154</v>
      </c>
      <c r="D40" s="19">
        <v>1953</v>
      </c>
      <c r="E40" s="20" t="s">
        <v>153</v>
      </c>
      <c r="F40" s="19" t="s">
        <v>102</v>
      </c>
      <c r="G40" s="15" t="str">
        <f>IF(ISBLANK('1. Index'!$C$13),"-",IF(Tabulka2[[#This Row],[m/ž]]="M",VLOOKUP(Tabulka2[[#This Row],[ročník]],'2. Kategorie'!B:E,3,0),IF(Tabulka2[[#This Row],[m/ž]]="Z",VLOOKUP(Tabulka2[[#This Row],[ročník]],'2. Kategorie'!B:E,4,0),"?")))</f>
        <v>50+</v>
      </c>
      <c r="H40" s="11" t="str">
        <f>IF(COUNTIFS(Tabulka2[start. č.],Tabulka2[[#This Row],[start. č.]])&gt;1,"duplicita!","ok")</f>
        <v>ok</v>
      </c>
    </row>
    <row r="41" spans="2:8" x14ac:dyDescent="0.2">
      <c r="B41" s="19">
        <v>32</v>
      </c>
      <c r="C41" s="20" t="s">
        <v>155</v>
      </c>
      <c r="D41" s="19">
        <v>1987</v>
      </c>
      <c r="E41" s="20" t="s">
        <v>156</v>
      </c>
      <c r="F41" s="19" t="s">
        <v>98</v>
      </c>
      <c r="G41" s="15" t="str">
        <f>IF(ISBLANK('1. Index'!$C$13),"-",IF(Tabulka2[[#This Row],[m/ž]]="M",VLOOKUP(Tabulka2[[#This Row],[ročník]],'2. Kategorie'!B:E,3,0),IF(Tabulka2[[#This Row],[m/ž]]="Z",VLOOKUP(Tabulka2[[#This Row],[ročník]],'2. Kategorie'!B:E,4,0),"?")))</f>
        <v>13-34</v>
      </c>
      <c r="H41" s="11" t="str">
        <f>IF(COUNTIFS(Tabulka2[start. č.],Tabulka2[[#This Row],[start. č.]])&gt;1,"duplicita!","ok")</f>
        <v>ok</v>
      </c>
    </row>
    <row r="42" spans="2:8" x14ac:dyDescent="0.2">
      <c r="B42" s="19">
        <v>33</v>
      </c>
      <c r="C42" s="20" t="s">
        <v>157</v>
      </c>
      <c r="D42" s="19">
        <v>1993</v>
      </c>
      <c r="E42" s="20" t="s">
        <v>158</v>
      </c>
      <c r="F42" s="19" t="s">
        <v>102</v>
      </c>
      <c r="G42" s="15" t="str">
        <f>IF(ISBLANK('1. Index'!$C$13),"-",IF(Tabulka2[[#This Row],[m/ž]]="M",VLOOKUP(Tabulka2[[#This Row],[ročník]],'2. Kategorie'!B:E,3,0),IF(Tabulka2[[#This Row],[m/ž]]="Z",VLOOKUP(Tabulka2[[#This Row],[ročník]],'2. Kategorie'!B:E,4,0),"?")))</f>
        <v>13-34</v>
      </c>
      <c r="H42" s="11" t="str">
        <f>IF(COUNTIFS(Tabulka2[start. č.],Tabulka2[[#This Row],[start. č.]])&gt;1,"duplicita!","ok")</f>
        <v>ok</v>
      </c>
    </row>
    <row r="43" spans="2:8" x14ac:dyDescent="0.2">
      <c r="B43" s="19">
        <v>34</v>
      </c>
      <c r="C43" s="20" t="s">
        <v>159</v>
      </c>
      <c r="D43" s="19">
        <v>1990</v>
      </c>
      <c r="E43" s="20" t="s">
        <v>160</v>
      </c>
      <c r="F43" s="19" t="s">
        <v>102</v>
      </c>
      <c r="G43" s="15" t="str">
        <f>IF(ISBLANK('1. Index'!$C$13),"-",IF(Tabulka2[[#This Row],[m/ž]]="M",VLOOKUP(Tabulka2[[#This Row],[ročník]],'2. Kategorie'!B:E,3,0),IF(Tabulka2[[#This Row],[m/ž]]="Z",VLOOKUP(Tabulka2[[#This Row],[ročník]],'2. Kategorie'!B:E,4,0),"?")))</f>
        <v>13-34</v>
      </c>
      <c r="H43" s="11" t="str">
        <f>IF(COUNTIFS(Tabulka2[start. č.],Tabulka2[[#This Row],[start. č.]])&gt;1,"duplicita!","ok")</f>
        <v>ok</v>
      </c>
    </row>
    <row r="44" spans="2:8" x14ac:dyDescent="0.2">
      <c r="B44" s="19">
        <v>35</v>
      </c>
      <c r="C44" s="20" t="s">
        <v>161</v>
      </c>
      <c r="D44" s="19">
        <v>1989</v>
      </c>
      <c r="E44" s="20" t="s">
        <v>162</v>
      </c>
      <c r="F44" s="19" t="s">
        <v>98</v>
      </c>
      <c r="G44" s="15" t="str">
        <f>IF(ISBLANK('1. Index'!$C$13),"-",IF(Tabulka2[[#This Row],[m/ž]]="M",VLOOKUP(Tabulka2[[#This Row],[ročník]],'2. Kategorie'!B:E,3,0),IF(Tabulka2[[#This Row],[m/ž]]="Z",VLOOKUP(Tabulka2[[#This Row],[ročník]],'2. Kategorie'!B:E,4,0),"?")))</f>
        <v>13-34</v>
      </c>
      <c r="H44" s="11" t="str">
        <f>IF(COUNTIFS(Tabulka2[start. č.],Tabulka2[[#This Row],[start. č.]])&gt;1,"duplicita!","ok")</f>
        <v>ok</v>
      </c>
    </row>
    <row r="45" spans="2:8" x14ac:dyDescent="0.2">
      <c r="B45" s="19">
        <v>36</v>
      </c>
      <c r="C45" s="20" t="s">
        <v>163</v>
      </c>
      <c r="D45" s="19">
        <v>1994</v>
      </c>
      <c r="E45" s="20" t="s">
        <v>164</v>
      </c>
      <c r="F45" s="19" t="s">
        <v>98</v>
      </c>
      <c r="G45" s="15" t="str">
        <f>IF(ISBLANK('1. Index'!$C$13),"-",IF(Tabulka2[[#This Row],[m/ž]]="M",VLOOKUP(Tabulka2[[#This Row],[ročník]],'2. Kategorie'!B:E,3,0),IF(Tabulka2[[#This Row],[m/ž]]="Z",VLOOKUP(Tabulka2[[#This Row],[ročník]],'2. Kategorie'!B:E,4,0),"?")))</f>
        <v>13-34</v>
      </c>
      <c r="H45" s="11" t="str">
        <f>IF(COUNTIFS(Tabulka2[start. č.],Tabulka2[[#This Row],[start. č.]])&gt;1,"duplicita!","ok")</f>
        <v>ok</v>
      </c>
    </row>
    <row r="46" spans="2:8" x14ac:dyDescent="0.2">
      <c r="B46" s="19">
        <v>37</v>
      </c>
      <c r="C46" s="20" t="s">
        <v>165</v>
      </c>
      <c r="D46" s="19">
        <v>1991</v>
      </c>
      <c r="E46" s="20" t="s">
        <v>166</v>
      </c>
      <c r="F46" s="19" t="s">
        <v>98</v>
      </c>
      <c r="G46" s="15" t="str">
        <f>IF(ISBLANK('1. Index'!$C$13),"-",IF(Tabulka2[[#This Row],[m/ž]]="M",VLOOKUP(Tabulka2[[#This Row],[ročník]],'2. Kategorie'!B:E,3,0),IF(Tabulka2[[#This Row],[m/ž]]="Z",VLOOKUP(Tabulka2[[#This Row],[ročník]],'2. Kategorie'!B:E,4,0),"?")))</f>
        <v>13-34</v>
      </c>
      <c r="H46" s="11" t="str">
        <f>IF(COUNTIFS(Tabulka2[start. č.],Tabulka2[[#This Row],[start. č.]])&gt;1,"duplicita!","ok")</f>
        <v>ok</v>
      </c>
    </row>
    <row r="47" spans="2:8" x14ac:dyDescent="0.2">
      <c r="B47" s="19">
        <v>38</v>
      </c>
      <c r="C47" s="20" t="s">
        <v>167</v>
      </c>
      <c r="D47" s="19">
        <v>1977</v>
      </c>
      <c r="E47" s="20" t="s">
        <v>130</v>
      </c>
      <c r="F47" s="19" t="s">
        <v>102</v>
      </c>
      <c r="G47" s="15" t="str">
        <f>IF(ISBLANK('1. Index'!$C$13),"-",IF(Tabulka2[[#This Row],[m/ž]]="M",VLOOKUP(Tabulka2[[#This Row],[ročník]],'2. Kategorie'!B:E,3,0),IF(Tabulka2[[#This Row],[m/ž]]="Z",VLOOKUP(Tabulka2[[#This Row],[ročník]],'2. Kategorie'!B:E,4,0),"?")))</f>
        <v>35-49</v>
      </c>
      <c r="H47" s="11" t="str">
        <f>IF(COUNTIFS(Tabulka2[start. č.],Tabulka2[[#This Row],[start. č.]])&gt;1,"duplicita!","ok")</f>
        <v>ok</v>
      </c>
    </row>
    <row r="48" spans="2:8" x14ac:dyDescent="0.2">
      <c r="B48" s="19">
        <v>39</v>
      </c>
      <c r="C48" s="20" t="s">
        <v>168</v>
      </c>
      <c r="D48" s="19">
        <v>1985</v>
      </c>
      <c r="E48" s="20" t="s">
        <v>169</v>
      </c>
      <c r="F48" s="19" t="s">
        <v>98</v>
      </c>
      <c r="G48" s="15" t="str">
        <f>IF(ISBLANK('1. Index'!$C$13),"-",IF(Tabulka2[[#This Row],[m/ž]]="M",VLOOKUP(Tabulka2[[#This Row],[ročník]],'2. Kategorie'!B:E,3,0),IF(Tabulka2[[#This Row],[m/ž]]="Z",VLOOKUP(Tabulka2[[#This Row],[ročník]],'2. Kategorie'!B:E,4,0),"?")))</f>
        <v>35-49</v>
      </c>
      <c r="H48" s="11" t="str">
        <f>IF(COUNTIFS(Tabulka2[start. č.],Tabulka2[[#This Row],[start. č.]])&gt;1,"duplicita!","ok")</f>
        <v>ok</v>
      </c>
    </row>
    <row r="49" spans="2:8" x14ac:dyDescent="0.2">
      <c r="B49" s="19">
        <v>40</v>
      </c>
      <c r="C49" s="20" t="s">
        <v>170</v>
      </c>
      <c r="D49" s="19">
        <v>2000</v>
      </c>
      <c r="E49" s="20" t="s">
        <v>171</v>
      </c>
      <c r="F49" s="19" t="s">
        <v>102</v>
      </c>
      <c r="G49" s="15" t="str">
        <f>IF(ISBLANK('1. Index'!$C$13),"-",IF(Tabulka2[[#This Row],[m/ž]]="M",VLOOKUP(Tabulka2[[#This Row],[ročník]],'2. Kategorie'!B:E,3,0),IF(Tabulka2[[#This Row],[m/ž]]="Z",VLOOKUP(Tabulka2[[#This Row],[ročník]],'2. Kategorie'!B:E,4,0),"?")))</f>
        <v>13-34</v>
      </c>
      <c r="H49" s="11" t="str">
        <f>IF(COUNTIFS(Tabulka2[start. č.],Tabulka2[[#This Row],[start. č.]])&gt;1,"duplicita!","ok")</f>
        <v>ok</v>
      </c>
    </row>
    <row r="50" spans="2:8" x14ac:dyDescent="0.2">
      <c r="B50" s="19">
        <v>41</v>
      </c>
      <c r="C50" s="20" t="s">
        <v>172</v>
      </c>
      <c r="D50" s="19">
        <v>1973</v>
      </c>
      <c r="E50" s="20" t="s">
        <v>173</v>
      </c>
      <c r="F50" s="19" t="s">
        <v>98</v>
      </c>
      <c r="G50" s="15" t="str">
        <f>IF(ISBLANK('1. Index'!$C$13),"-",IF(Tabulka2[[#This Row],[m/ž]]="M",VLOOKUP(Tabulka2[[#This Row],[ročník]],'2. Kategorie'!B:E,3,0),IF(Tabulka2[[#This Row],[m/ž]]="Z",VLOOKUP(Tabulka2[[#This Row],[ročník]],'2. Kategorie'!B:E,4,0),"?")))</f>
        <v>35-49</v>
      </c>
      <c r="H50" s="11" t="str">
        <f>IF(COUNTIFS(Tabulka2[start. č.],Tabulka2[[#This Row],[start. č.]])&gt;1,"duplicita!","ok")</f>
        <v>ok</v>
      </c>
    </row>
    <row r="51" spans="2:8" x14ac:dyDescent="0.2">
      <c r="B51" s="19">
        <v>42</v>
      </c>
      <c r="C51" s="20" t="s">
        <v>174</v>
      </c>
      <c r="D51" s="19">
        <v>1978</v>
      </c>
      <c r="E51" s="20" t="s">
        <v>135</v>
      </c>
      <c r="F51" s="19" t="s">
        <v>98</v>
      </c>
      <c r="G51" s="15" t="str">
        <f>IF(ISBLANK('1. Index'!$C$13),"-",IF(Tabulka2[[#This Row],[m/ž]]="M",VLOOKUP(Tabulka2[[#This Row],[ročník]],'2. Kategorie'!B:E,3,0),IF(Tabulka2[[#This Row],[m/ž]]="Z",VLOOKUP(Tabulka2[[#This Row],[ročník]],'2. Kategorie'!B:E,4,0),"?")))</f>
        <v>35-49</v>
      </c>
      <c r="H51" s="11" t="str">
        <f>IF(COUNTIFS(Tabulka2[start. č.],Tabulka2[[#This Row],[start. č.]])&gt;1,"duplicita!","ok")</f>
        <v>ok</v>
      </c>
    </row>
    <row r="52" spans="2:8" x14ac:dyDescent="0.2">
      <c r="B52" s="19">
        <v>43</v>
      </c>
      <c r="C52" s="20" t="s">
        <v>175</v>
      </c>
      <c r="D52" s="19">
        <v>1988</v>
      </c>
      <c r="E52" s="20" t="s">
        <v>135</v>
      </c>
      <c r="F52" s="19" t="s">
        <v>102</v>
      </c>
      <c r="G52" s="15" t="str">
        <f>IF(ISBLANK('1. Index'!$C$13),"-",IF(Tabulka2[[#This Row],[m/ž]]="M",VLOOKUP(Tabulka2[[#This Row],[ročník]],'2. Kategorie'!B:E,3,0),IF(Tabulka2[[#This Row],[m/ž]]="Z",VLOOKUP(Tabulka2[[#This Row],[ročník]],'2. Kategorie'!B:E,4,0),"?")))</f>
        <v>13-34</v>
      </c>
      <c r="H52" s="11" t="str">
        <f>IF(COUNTIFS(Tabulka2[start. č.],Tabulka2[[#This Row],[start. č.]])&gt;1,"duplicita!","ok")</f>
        <v>ok</v>
      </c>
    </row>
    <row r="53" spans="2:8" x14ac:dyDescent="0.2">
      <c r="B53" s="19">
        <v>44</v>
      </c>
      <c r="C53" s="20" t="s">
        <v>176</v>
      </c>
      <c r="D53" s="19">
        <v>1995</v>
      </c>
      <c r="E53" s="20" t="s">
        <v>112</v>
      </c>
      <c r="F53" s="19" t="s">
        <v>102</v>
      </c>
      <c r="G53" s="15" t="str">
        <f>IF(ISBLANK('1. Index'!$C$13),"-",IF(Tabulka2[[#This Row],[m/ž]]="M",VLOOKUP(Tabulka2[[#This Row],[ročník]],'2. Kategorie'!B:E,3,0),IF(Tabulka2[[#This Row],[m/ž]]="Z",VLOOKUP(Tabulka2[[#This Row],[ročník]],'2. Kategorie'!B:E,4,0),"?")))</f>
        <v>13-34</v>
      </c>
      <c r="H53" s="11" t="str">
        <f>IF(COUNTIFS(Tabulka2[start. č.],Tabulka2[[#This Row],[start. č.]])&gt;1,"duplicita!","ok")</f>
        <v>ok</v>
      </c>
    </row>
    <row r="54" spans="2:8" x14ac:dyDescent="0.2">
      <c r="B54" s="19">
        <v>45</v>
      </c>
      <c r="C54" s="20" t="s">
        <v>177</v>
      </c>
      <c r="D54" s="19">
        <v>1975</v>
      </c>
      <c r="E54" s="20" t="s">
        <v>123</v>
      </c>
      <c r="F54" s="19" t="s">
        <v>98</v>
      </c>
      <c r="G54" s="15" t="str">
        <f>IF(ISBLANK('1. Index'!$C$13),"-",IF(Tabulka2[[#This Row],[m/ž]]="M",VLOOKUP(Tabulka2[[#This Row],[ročník]],'2. Kategorie'!B:E,3,0),IF(Tabulka2[[#This Row],[m/ž]]="Z",VLOOKUP(Tabulka2[[#This Row],[ročník]],'2. Kategorie'!B:E,4,0),"?")))</f>
        <v>35-49</v>
      </c>
      <c r="H54" s="11" t="str">
        <f>IF(COUNTIFS(Tabulka2[start. č.],Tabulka2[[#This Row],[start. č.]])&gt;1,"duplicita!","ok")</f>
        <v>ok</v>
      </c>
    </row>
    <row r="55" spans="2:8" x14ac:dyDescent="0.2">
      <c r="B55" s="19">
        <v>46</v>
      </c>
      <c r="C55" s="20" t="s">
        <v>178</v>
      </c>
      <c r="D55" s="19">
        <v>1976</v>
      </c>
      <c r="E55" s="20" t="s">
        <v>128</v>
      </c>
      <c r="F55" s="19" t="s">
        <v>98</v>
      </c>
      <c r="G55" s="15" t="str">
        <f>IF(ISBLANK('1. Index'!$C$13),"-",IF(Tabulka2[[#This Row],[m/ž]]="M",VLOOKUP(Tabulka2[[#This Row],[ročník]],'2. Kategorie'!B:E,3,0),IF(Tabulka2[[#This Row],[m/ž]]="Z",VLOOKUP(Tabulka2[[#This Row],[ročník]],'2. Kategorie'!B:E,4,0),"?")))</f>
        <v>35-49</v>
      </c>
      <c r="H55" s="11" t="str">
        <f>IF(COUNTIFS(Tabulka2[start. č.],Tabulka2[[#This Row],[start. č.]])&gt;1,"duplicita!","ok")</f>
        <v>ok</v>
      </c>
    </row>
    <row r="56" spans="2:8" x14ac:dyDescent="0.2">
      <c r="B56" s="19">
        <v>47</v>
      </c>
      <c r="C56" s="20" t="s">
        <v>179</v>
      </c>
      <c r="D56" s="19">
        <v>1974</v>
      </c>
      <c r="E56" s="20" t="s">
        <v>116</v>
      </c>
      <c r="F56" s="19" t="s">
        <v>102</v>
      </c>
      <c r="G56" s="15" t="str">
        <f>IF(ISBLANK('1. Index'!$C$13),"-",IF(Tabulka2[[#This Row],[m/ž]]="M",VLOOKUP(Tabulka2[[#This Row],[ročník]],'2. Kategorie'!B:E,3,0),IF(Tabulka2[[#This Row],[m/ž]]="Z",VLOOKUP(Tabulka2[[#This Row],[ročník]],'2. Kategorie'!B:E,4,0),"?")))</f>
        <v>35-49</v>
      </c>
      <c r="H56" s="11" t="str">
        <f>IF(COUNTIFS(Tabulka2[start. č.],Tabulka2[[#This Row],[start. č.]])&gt;1,"duplicita!","ok")</f>
        <v>ok</v>
      </c>
    </row>
    <row r="57" spans="2:8" x14ac:dyDescent="0.2">
      <c r="B57" s="19">
        <v>48</v>
      </c>
      <c r="C57" s="20" t="s">
        <v>180</v>
      </c>
      <c r="D57" s="19">
        <v>1978</v>
      </c>
      <c r="E57" s="20" t="s">
        <v>181</v>
      </c>
      <c r="F57" s="19" t="s">
        <v>98</v>
      </c>
      <c r="G57" s="15" t="str">
        <f>IF(ISBLANK('1. Index'!$C$13),"-",IF(Tabulka2[[#This Row],[m/ž]]="M",VLOOKUP(Tabulka2[[#This Row],[ročník]],'2. Kategorie'!B:E,3,0),IF(Tabulka2[[#This Row],[m/ž]]="Z",VLOOKUP(Tabulka2[[#This Row],[ročník]],'2. Kategorie'!B:E,4,0),"?")))</f>
        <v>35-49</v>
      </c>
      <c r="H57" s="11" t="str">
        <f>IF(COUNTIFS(Tabulka2[start. č.],Tabulka2[[#This Row],[start. č.]])&gt;1,"duplicita!","ok")</f>
        <v>ok</v>
      </c>
    </row>
    <row r="58" spans="2:8" x14ac:dyDescent="0.2">
      <c r="B58" s="19">
        <v>49</v>
      </c>
      <c r="C58" s="20" t="s">
        <v>182</v>
      </c>
      <c r="D58" s="19">
        <v>1975</v>
      </c>
      <c r="E58" s="20" t="s">
        <v>116</v>
      </c>
      <c r="F58" s="19" t="s">
        <v>98</v>
      </c>
      <c r="G58" s="15" t="str">
        <f>IF(ISBLANK('1. Index'!$C$13),"-",IF(Tabulka2[[#This Row],[m/ž]]="M",VLOOKUP(Tabulka2[[#This Row],[ročník]],'2. Kategorie'!B:E,3,0),IF(Tabulka2[[#This Row],[m/ž]]="Z",VLOOKUP(Tabulka2[[#This Row],[ročník]],'2. Kategorie'!B:E,4,0),"?")))</f>
        <v>35-49</v>
      </c>
      <c r="H58" s="11" t="str">
        <f>IF(COUNTIFS(Tabulka2[start. č.],Tabulka2[[#This Row],[start. č.]])&gt;1,"duplicita!","ok")</f>
        <v>ok</v>
      </c>
    </row>
    <row r="59" spans="2:8" x14ac:dyDescent="0.2">
      <c r="B59" s="19">
        <v>50</v>
      </c>
      <c r="C59" s="20" t="s">
        <v>183</v>
      </c>
      <c r="D59" s="19">
        <v>1955</v>
      </c>
      <c r="E59" s="20" t="s">
        <v>101</v>
      </c>
      <c r="F59" s="19" t="s">
        <v>98</v>
      </c>
      <c r="G59" s="15" t="str">
        <f>IF(ISBLANK('1. Index'!$C$13),"-",IF(Tabulka2[[#This Row],[m/ž]]="M",VLOOKUP(Tabulka2[[#This Row],[ročník]],'2. Kategorie'!B:E,3,0),IF(Tabulka2[[#This Row],[m/ž]]="Z",VLOOKUP(Tabulka2[[#This Row],[ročník]],'2. Kategorie'!B:E,4,0),"?")))</f>
        <v>50+</v>
      </c>
      <c r="H59" s="11" t="str">
        <f>IF(COUNTIFS(Tabulka2[start. č.],Tabulka2[[#This Row],[start. č.]])&gt;1,"duplicita!","ok")</f>
        <v>ok</v>
      </c>
    </row>
    <row r="60" spans="2:8" x14ac:dyDescent="0.2">
      <c r="B60" s="19">
        <v>51</v>
      </c>
      <c r="C60" s="20" t="s">
        <v>184</v>
      </c>
      <c r="D60" s="19">
        <v>1988</v>
      </c>
      <c r="E60" s="20" t="s">
        <v>130</v>
      </c>
      <c r="F60" s="19" t="s">
        <v>102</v>
      </c>
      <c r="G60" s="15" t="str">
        <f>IF(ISBLANK('1. Index'!$C$13),"-",IF(Tabulka2[[#This Row],[m/ž]]="M",VLOOKUP(Tabulka2[[#This Row],[ročník]],'2. Kategorie'!B:E,3,0),IF(Tabulka2[[#This Row],[m/ž]]="Z",VLOOKUP(Tabulka2[[#This Row],[ročník]],'2. Kategorie'!B:E,4,0),"?")))</f>
        <v>13-34</v>
      </c>
      <c r="H60" s="11" t="str">
        <f>IF(COUNTIFS(Tabulka2[start. č.],Tabulka2[[#This Row],[start. č.]])&gt;1,"duplicita!","ok")</f>
        <v>ok</v>
      </c>
    </row>
    <row r="61" spans="2:8" x14ac:dyDescent="0.2">
      <c r="B61" s="19">
        <v>52</v>
      </c>
      <c r="C61" s="20" t="s">
        <v>185</v>
      </c>
      <c r="D61" s="19">
        <v>1959</v>
      </c>
      <c r="E61" s="20" t="s">
        <v>171</v>
      </c>
      <c r="F61" s="19" t="s">
        <v>98</v>
      </c>
      <c r="G61" s="15" t="str">
        <f>IF(ISBLANK('1. Index'!$C$13),"-",IF(Tabulka2[[#This Row],[m/ž]]="M",VLOOKUP(Tabulka2[[#This Row],[ročník]],'2. Kategorie'!B:E,3,0),IF(Tabulka2[[#This Row],[m/ž]]="Z",VLOOKUP(Tabulka2[[#This Row],[ročník]],'2. Kategorie'!B:E,4,0),"?")))</f>
        <v>50+</v>
      </c>
      <c r="H61" s="11" t="str">
        <f>IF(COUNTIFS(Tabulka2[start. č.],Tabulka2[[#This Row],[start. č.]])&gt;1,"duplicita!","ok")</f>
        <v>ok</v>
      </c>
    </row>
    <row r="62" spans="2:8" x14ac:dyDescent="0.2">
      <c r="B62" s="19">
        <v>53</v>
      </c>
      <c r="C62" s="20" t="s">
        <v>186</v>
      </c>
      <c r="D62" s="19">
        <v>1964</v>
      </c>
      <c r="E62" s="20" t="s">
        <v>187</v>
      </c>
      <c r="F62" s="19" t="s">
        <v>98</v>
      </c>
      <c r="G62" s="15" t="str">
        <f>IF(ISBLANK('1. Index'!$C$13),"-",IF(Tabulka2[[#This Row],[m/ž]]="M",VLOOKUP(Tabulka2[[#This Row],[ročník]],'2. Kategorie'!B:E,3,0),IF(Tabulka2[[#This Row],[m/ž]]="Z",VLOOKUP(Tabulka2[[#This Row],[ročník]],'2. Kategorie'!B:E,4,0),"?")))</f>
        <v>50+</v>
      </c>
      <c r="H62" s="11" t="str">
        <f>IF(COUNTIFS(Tabulka2[start. č.],Tabulka2[[#This Row],[start. č.]])&gt;1,"duplicita!","ok")</f>
        <v>ok</v>
      </c>
    </row>
    <row r="63" spans="2:8" x14ac:dyDescent="0.2">
      <c r="B63" s="19">
        <v>54</v>
      </c>
      <c r="C63" s="20" t="s">
        <v>188</v>
      </c>
      <c r="D63" s="19">
        <v>1964</v>
      </c>
      <c r="E63" s="20" t="s">
        <v>116</v>
      </c>
      <c r="F63" s="19" t="s">
        <v>102</v>
      </c>
      <c r="G63" s="15" t="str">
        <f>IF(ISBLANK('1. Index'!$C$13),"-",IF(Tabulka2[[#This Row],[m/ž]]="M",VLOOKUP(Tabulka2[[#This Row],[ročník]],'2. Kategorie'!B:E,3,0),IF(Tabulka2[[#This Row],[m/ž]]="Z",VLOOKUP(Tabulka2[[#This Row],[ročník]],'2. Kategorie'!B:E,4,0),"?")))</f>
        <v>50+</v>
      </c>
      <c r="H63" s="11" t="str">
        <f>IF(COUNTIFS(Tabulka2[start. č.],Tabulka2[[#This Row],[start. č.]])&gt;1,"duplicita!","ok")</f>
        <v>ok</v>
      </c>
    </row>
    <row r="64" spans="2:8" x14ac:dyDescent="0.2">
      <c r="B64" s="19">
        <v>55</v>
      </c>
      <c r="C64" s="20" t="s">
        <v>189</v>
      </c>
      <c r="D64" s="19">
        <v>1978</v>
      </c>
      <c r="E64" s="20" t="s">
        <v>190</v>
      </c>
      <c r="F64" s="19" t="s">
        <v>98</v>
      </c>
      <c r="G64" s="15" t="str">
        <f>IF(ISBLANK('1. Index'!$C$13),"-",IF(Tabulka2[[#This Row],[m/ž]]="M",VLOOKUP(Tabulka2[[#This Row],[ročník]],'2. Kategorie'!B:E,3,0),IF(Tabulka2[[#This Row],[m/ž]]="Z",VLOOKUP(Tabulka2[[#This Row],[ročník]],'2. Kategorie'!B:E,4,0),"?")))</f>
        <v>35-49</v>
      </c>
      <c r="H64" s="11" t="str">
        <f>IF(COUNTIFS(Tabulka2[start. č.],Tabulka2[[#This Row],[start. č.]])&gt;1,"duplicita!","ok")</f>
        <v>ok</v>
      </c>
    </row>
    <row r="65" spans="2:8" x14ac:dyDescent="0.2">
      <c r="B65" s="19">
        <v>56</v>
      </c>
      <c r="C65" s="20" t="s">
        <v>191</v>
      </c>
      <c r="D65" s="19">
        <v>1991</v>
      </c>
      <c r="E65" s="20" t="s">
        <v>192</v>
      </c>
      <c r="F65" s="19" t="s">
        <v>98</v>
      </c>
      <c r="G65" s="15" t="str">
        <f>IF(ISBLANK('1. Index'!$C$13),"-",IF(Tabulka2[[#This Row],[m/ž]]="M",VLOOKUP(Tabulka2[[#This Row],[ročník]],'2. Kategorie'!B:E,3,0),IF(Tabulka2[[#This Row],[m/ž]]="Z",VLOOKUP(Tabulka2[[#This Row],[ročník]],'2. Kategorie'!B:E,4,0),"?")))</f>
        <v>13-34</v>
      </c>
      <c r="H65" s="11" t="str">
        <f>IF(COUNTIFS(Tabulka2[start. č.],Tabulka2[[#This Row],[start. č.]])&gt;1,"duplicita!","ok")</f>
        <v>ok</v>
      </c>
    </row>
    <row r="66" spans="2:8" x14ac:dyDescent="0.2">
      <c r="B66" s="19">
        <v>57</v>
      </c>
      <c r="C66" s="20" t="s">
        <v>193</v>
      </c>
      <c r="D66" s="19">
        <v>1977</v>
      </c>
      <c r="E66" s="20" t="s">
        <v>116</v>
      </c>
      <c r="F66" s="19" t="s">
        <v>98</v>
      </c>
      <c r="G66" s="15" t="str">
        <f>IF(ISBLANK('1. Index'!$C$13),"-",IF(Tabulka2[[#This Row],[m/ž]]="M",VLOOKUP(Tabulka2[[#This Row],[ročník]],'2. Kategorie'!B:E,3,0),IF(Tabulka2[[#This Row],[m/ž]]="Z",VLOOKUP(Tabulka2[[#This Row],[ročník]],'2. Kategorie'!B:E,4,0),"?")))</f>
        <v>35-49</v>
      </c>
      <c r="H66" s="11" t="str">
        <f>IF(COUNTIFS(Tabulka2[start. č.],Tabulka2[[#This Row],[start. č.]])&gt;1,"duplicita!","ok")</f>
        <v>ok</v>
      </c>
    </row>
    <row r="67" spans="2:8" x14ac:dyDescent="0.2">
      <c r="B67" s="19">
        <v>58</v>
      </c>
      <c r="C67" s="20" t="s">
        <v>194</v>
      </c>
      <c r="D67" s="19">
        <v>1980</v>
      </c>
      <c r="E67" s="20" t="s">
        <v>195</v>
      </c>
      <c r="F67" s="19" t="s">
        <v>98</v>
      </c>
      <c r="G67" s="15" t="str">
        <f>IF(ISBLANK('1. Index'!$C$13),"-",IF(Tabulka2[[#This Row],[m/ž]]="M",VLOOKUP(Tabulka2[[#This Row],[ročník]],'2. Kategorie'!B:E,3,0),IF(Tabulka2[[#This Row],[m/ž]]="Z",VLOOKUP(Tabulka2[[#This Row],[ročník]],'2. Kategorie'!B:E,4,0),"?")))</f>
        <v>35-49</v>
      </c>
      <c r="H67" s="11" t="str">
        <f>IF(COUNTIFS(Tabulka2[start. č.],Tabulka2[[#This Row],[start. č.]])&gt;1,"duplicita!","ok")</f>
        <v>ok</v>
      </c>
    </row>
    <row r="68" spans="2:8" x14ac:dyDescent="0.2">
      <c r="B68" s="19">
        <v>59</v>
      </c>
      <c r="C68" s="20" t="s">
        <v>196</v>
      </c>
      <c r="D68" s="19">
        <v>1989</v>
      </c>
      <c r="E68" s="20" t="s">
        <v>123</v>
      </c>
      <c r="F68" s="19" t="s">
        <v>98</v>
      </c>
      <c r="G68" s="15" t="str">
        <f>IF(ISBLANK('1. Index'!$C$13),"-",IF(Tabulka2[[#This Row],[m/ž]]="M",VLOOKUP(Tabulka2[[#This Row],[ročník]],'2. Kategorie'!B:E,3,0),IF(Tabulka2[[#This Row],[m/ž]]="Z",VLOOKUP(Tabulka2[[#This Row],[ročník]],'2. Kategorie'!B:E,4,0),"?")))</f>
        <v>13-34</v>
      </c>
      <c r="H68" s="11" t="str">
        <f>IF(COUNTIFS(Tabulka2[start. č.],Tabulka2[[#This Row],[start. č.]])&gt;1,"duplicita!","ok")</f>
        <v>ok</v>
      </c>
    </row>
    <row r="69" spans="2:8" x14ac:dyDescent="0.2">
      <c r="B69" s="19">
        <v>60</v>
      </c>
      <c r="C69" s="20" t="s">
        <v>197</v>
      </c>
      <c r="D69" s="19">
        <v>1965</v>
      </c>
      <c r="E69" s="20" t="s">
        <v>198</v>
      </c>
      <c r="F69" s="19" t="s">
        <v>98</v>
      </c>
      <c r="G69" s="15" t="str">
        <f>IF(ISBLANK('1. Index'!$C$13),"-",IF(Tabulka2[[#This Row],[m/ž]]="M",VLOOKUP(Tabulka2[[#This Row],[ročník]],'2. Kategorie'!B:E,3,0),IF(Tabulka2[[#This Row],[m/ž]]="Z",VLOOKUP(Tabulka2[[#This Row],[ročník]],'2. Kategorie'!B:E,4,0),"?")))</f>
        <v>50+</v>
      </c>
      <c r="H69" s="11" t="str">
        <f>IF(COUNTIFS(Tabulka2[start. č.],Tabulka2[[#This Row],[start. č.]])&gt;1,"duplicita!","ok")</f>
        <v>ok</v>
      </c>
    </row>
    <row r="70" spans="2:8" x14ac:dyDescent="0.2">
      <c r="B70" s="19">
        <v>61</v>
      </c>
      <c r="C70" s="20" t="s">
        <v>199</v>
      </c>
      <c r="D70" s="19">
        <v>1993</v>
      </c>
      <c r="E70" s="20" t="s">
        <v>123</v>
      </c>
      <c r="F70" s="19" t="s">
        <v>102</v>
      </c>
      <c r="G70" s="15" t="str">
        <f>IF(ISBLANK('1. Index'!$C$13),"-",IF(Tabulka2[[#This Row],[m/ž]]="M",VLOOKUP(Tabulka2[[#This Row],[ročník]],'2. Kategorie'!B:E,3,0),IF(Tabulka2[[#This Row],[m/ž]]="Z",VLOOKUP(Tabulka2[[#This Row],[ročník]],'2. Kategorie'!B:E,4,0),"?")))</f>
        <v>13-34</v>
      </c>
      <c r="H70" s="11" t="str">
        <f>IF(COUNTIFS(Tabulka2[start. č.],Tabulka2[[#This Row],[start. č.]])&gt;1,"duplicita!","ok")</f>
        <v>ok</v>
      </c>
    </row>
    <row r="71" spans="2:8" x14ac:dyDescent="0.2">
      <c r="B71" s="19">
        <v>62</v>
      </c>
      <c r="C71" s="20" t="s">
        <v>200</v>
      </c>
      <c r="D71" s="19">
        <v>1968</v>
      </c>
      <c r="E71" s="20" t="s">
        <v>114</v>
      </c>
      <c r="F71" s="19" t="s">
        <v>98</v>
      </c>
      <c r="G71" s="15" t="str">
        <f>IF(ISBLANK('1. Index'!$C$13),"-",IF(Tabulka2[[#This Row],[m/ž]]="M",VLOOKUP(Tabulka2[[#This Row],[ročník]],'2. Kategorie'!B:E,3,0),IF(Tabulka2[[#This Row],[m/ž]]="Z",VLOOKUP(Tabulka2[[#This Row],[ročník]],'2. Kategorie'!B:E,4,0),"?")))</f>
        <v>50+</v>
      </c>
      <c r="H71" s="11" t="str">
        <f>IF(COUNTIFS(Tabulka2[start. č.],Tabulka2[[#This Row],[start. č.]])&gt;1,"duplicita!","ok")</f>
        <v>ok</v>
      </c>
    </row>
    <row r="72" spans="2:8" x14ac:dyDescent="0.2">
      <c r="B72" s="19">
        <v>63</v>
      </c>
      <c r="C72" s="20" t="s">
        <v>201</v>
      </c>
      <c r="D72" s="19">
        <v>1973</v>
      </c>
      <c r="E72" s="20" t="s">
        <v>123</v>
      </c>
      <c r="F72" s="19" t="s">
        <v>98</v>
      </c>
      <c r="G72" s="15" t="str">
        <f>IF(ISBLANK('1. Index'!$C$13),"-",IF(Tabulka2[[#This Row],[m/ž]]="M",VLOOKUP(Tabulka2[[#This Row],[ročník]],'2. Kategorie'!B:E,3,0),IF(Tabulka2[[#This Row],[m/ž]]="Z",VLOOKUP(Tabulka2[[#This Row],[ročník]],'2. Kategorie'!B:E,4,0),"?")))</f>
        <v>35-49</v>
      </c>
      <c r="H72" s="11" t="str">
        <f>IF(COUNTIFS(Tabulka2[start. č.],Tabulka2[[#This Row],[start. č.]])&gt;1,"duplicita!","ok")</f>
        <v>ok</v>
      </c>
    </row>
    <row r="73" spans="2:8" x14ac:dyDescent="0.2">
      <c r="B73" s="19">
        <v>64</v>
      </c>
      <c r="C73" s="20" t="s">
        <v>202</v>
      </c>
      <c r="D73" s="19">
        <v>1970</v>
      </c>
      <c r="E73" s="20" t="s">
        <v>203</v>
      </c>
      <c r="F73" s="19" t="s">
        <v>98</v>
      </c>
      <c r="G73" s="15" t="str">
        <f>IF(ISBLANK('1. Index'!$C$13),"-",IF(Tabulka2[[#This Row],[m/ž]]="M",VLOOKUP(Tabulka2[[#This Row],[ročník]],'2. Kategorie'!B:E,3,0),IF(Tabulka2[[#This Row],[m/ž]]="Z",VLOOKUP(Tabulka2[[#This Row],[ročník]],'2. Kategorie'!B:E,4,0),"?")))</f>
        <v>50+</v>
      </c>
      <c r="H73" s="11" t="str">
        <f>IF(COUNTIFS(Tabulka2[start. č.],Tabulka2[[#This Row],[start. č.]])&gt;1,"duplicita!","ok")</f>
        <v>ok</v>
      </c>
    </row>
    <row r="74" spans="2:8" x14ac:dyDescent="0.2">
      <c r="B74" s="19">
        <v>65</v>
      </c>
      <c r="C74" s="20" t="s">
        <v>204</v>
      </c>
      <c r="D74" s="19">
        <v>1993</v>
      </c>
      <c r="E74" s="20" t="s">
        <v>205</v>
      </c>
      <c r="F74" s="19" t="s">
        <v>98</v>
      </c>
      <c r="G74" s="15" t="str">
        <f>IF(ISBLANK('1. Index'!$C$13),"-",IF(Tabulka2[[#This Row],[m/ž]]="M",VLOOKUP(Tabulka2[[#This Row],[ročník]],'2. Kategorie'!B:E,3,0),IF(Tabulka2[[#This Row],[m/ž]]="Z",VLOOKUP(Tabulka2[[#This Row],[ročník]],'2. Kategorie'!B:E,4,0),"?")))</f>
        <v>13-34</v>
      </c>
      <c r="H74" s="11" t="str">
        <f>IF(COUNTIFS(Tabulka2[start. č.],Tabulka2[[#This Row],[start. č.]])&gt;1,"duplicita!","ok")</f>
        <v>ok</v>
      </c>
    </row>
    <row r="75" spans="2:8" x14ac:dyDescent="0.2">
      <c r="B75" s="19">
        <v>66</v>
      </c>
      <c r="C75" s="20" t="s">
        <v>206</v>
      </c>
      <c r="D75" s="19">
        <v>1966</v>
      </c>
      <c r="E75" s="20" t="s">
        <v>207</v>
      </c>
      <c r="F75" s="19" t="s">
        <v>98</v>
      </c>
      <c r="G75" s="15" t="str">
        <f>IF(ISBLANK('1. Index'!$C$13),"-",IF(Tabulka2[[#This Row],[m/ž]]="M",VLOOKUP(Tabulka2[[#This Row],[ročník]],'2. Kategorie'!B:E,3,0),IF(Tabulka2[[#This Row],[m/ž]]="Z",VLOOKUP(Tabulka2[[#This Row],[ročník]],'2. Kategorie'!B:E,4,0),"?")))</f>
        <v>50+</v>
      </c>
      <c r="H75" s="11" t="str">
        <f>IF(COUNTIFS(Tabulka2[start. č.],Tabulka2[[#This Row],[start. č.]])&gt;1,"duplicita!","ok")</f>
        <v>ok</v>
      </c>
    </row>
    <row r="76" spans="2:8" x14ac:dyDescent="0.2">
      <c r="B76" s="19">
        <v>67</v>
      </c>
      <c r="C76" s="20" t="s">
        <v>208</v>
      </c>
      <c r="D76" s="19">
        <v>1977</v>
      </c>
      <c r="E76" s="20" t="s">
        <v>209</v>
      </c>
      <c r="F76" s="19" t="s">
        <v>98</v>
      </c>
      <c r="G76" s="15" t="str">
        <f>IF(ISBLANK('1. Index'!$C$13),"-",IF(Tabulka2[[#This Row],[m/ž]]="M",VLOOKUP(Tabulka2[[#This Row],[ročník]],'2. Kategorie'!B:E,3,0),IF(Tabulka2[[#This Row],[m/ž]]="Z",VLOOKUP(Tabulka2[[#This Row],[ročník]],'2. Kategorie'!B:E,4,0),"?")))</f>
        <v>35-49</v>
      </c>
      <c r="H76" s="11" t="str">
        <f>IF(COUNTIFS(Tabulka2[start. č.],Tabulka2[[#This Row],[start. č.]])&gt;1,"duplicita!","ok")</f>
        <v>ok</v>
      </c>
    </row>
    <row r="77" spans="2:8" x14ac:dyDescent="0.2">
      <c r="B77" s="19">
        <v>68</v>
      </c>
      <c r="C77" s="20" t="s">
        <v>210</v>
      </c>
      <c r="D77" s="19">
        <v>1980</v>
      </c>
      <c r="E77" s="20" t="s">
        <v>211</v>
      </c>
      <c r="F77" s="19" t="s">
        <v>98</v>
      </c>
      <c r="G77" s="15" t="str">
        <f>IF(ISBLANK('1. Index'!$C$13),"-",IF(Tabulka2[[#This Row],[m/ž]]="M",VLOOKUP(Tabulka2[[#This Row],[ročník]],'2. Kategorie'!B:E,3,0),IF(Tabulka2[[#This Row],[m/ž]]="Z",VLOOKUP(Tabulka2[[#This Row],[ročník]],'2. Kategorie'!B:E,4,0),"?")))</f>
        <v>35-49</v>
      </c>
      <c r="H77" s="11" t="str">
        <f>IF(COUNTIFS(Tabulka2[start. č.],Tabulka2[[#This Row],[start. č.]])&gt;1,"duplicita!","ok")</f>
        <v>ok</v>
      </c>
    </row>
    <row r="78" spans="2:8" x14ac:dyDescent="0.2">
      <c r="B78" s="19">
        <v>69</v>
      </c>
      <c r="C78" s="20" t="s">
        <v>212</v>
      </c>
      <c r="D78" s="19">
        <v>1993</v>
      </c>
      <c r="E78" s="20" t="s">
        <v>123</v>
      </c>
      <c r="F78" s="19" t="s">
        <v>102</v>
      </c>
      <c r="G78" s="15" t="str">
        <f>IF(ISBLANK('1. Index'!$C$13),"-",IF(Tabulka2[[#This Row],[m/ž]]="M",VLOOKUP(Tabulka2[[#This Row],[ročník]],'2. Kategorie'!B:E,3,0),IF(Tabulka2[[#This Row],[m/ž]]="Z",VLOOKUP(Tabulka2[[#This Row],[ročník]],'2. Kategorie'!B:E,4,0),"?")))</f>
        <v>13-34</v>
      </c>
      <c r="H78" s="11" t="str">
        <f>IF(COUNTIFS(Tabulka2[start. č.],Tabulka2[[#This Row],[start. č.]])&gt;1,"duplicita!","ok")</f>
        <v>ok</v>
      </c>
    </row>
    <row r="79" spans="2:8" x14ac:dyDescent="0.2">
      <c r="B79" s="19">
        <v>70</v>
      </c>
      <c r="C79" s="20" t="s">
        <v>213</v>
      </c>
      <c r="D79" s="19">
        <v>1983</v>
      </c>
      <c r="E79" s="20" t="s">
        <v>123</v>
      </c>
      <c r="F79" s="19" t="s">
        <v>98</v>
      </c>
      <c r="G79" s="15" t="str">
        <f>IF(ISBLANK('1. Index'!$C$13),"-",IF(Tabulka2[[#This Row],[m/ž]]="M",VLOOKUP(Tabulka2[[#This Row],[ročník]],'2. Kategorie'!B:E,3,0),IF(Tabulka2[[#This Row],[m/ž]]="Z",VLOOKUP(Tabulka2[[#This Row],[ročník]],'2. Kategorie'!B:E,4,0),"?")))</f>
        <v>35-49</v>
      </c>
      <c r="H79" s="11" t="str">
        <f>IF(COUNTIFS(Tabulka2[start. č.],Tabulka2[[#This Row],[start. č.]])&gt;1,"duplicita!","ok")</f>
        <v>ok</v>
      </c>
    </row>
    <row r="80" spans="2:8" x14ac:dyDescent="0.2">
      <c r="B80" s="19">
        <v>71</v>
      </c>
      <c r="C80" s="20" t="s">
        <v>214</v>
      </c>
      <c r="D80" s="19">
        <v>1981</v>
      </c>
      <c r="E80" s="20" t="s">
        <v>215</v>
      </c>
      <c r="F80" s="19" t="s">
        <v>102</v>
      </c>
      <c r="G80" s="15" t="str">
        <f>IF(ISBLANK('1. Index'!$C$13),"-",IF(Tabulka2[[#This Row],[m/ž]]="M",VLOOKUP(Tabulka2[[#This Row],[ročník]],'2. Kategorie'!B:E,3,0),IF(Tabulka2[[#This Row],[m/ž]]="Z",VLOOKUP(Tabulka2[[#This Row],[ročník]],'2. Kategorie'!B:E,4,0),"?")))</f>
        <v>35-49</v>
      </c>
      <c r="H80" s="11" t="str">
        <f>IF(COUNTIFS(Tabulka2[start. č.],Tabulka2[[#This Row],[start. č.]])&gt;1,"duplicita!","ok")</f>
        <v>ok</v>
      </c>
    </row>
    <row r="81" spans="2:8" x14ac:dyDescent="0.2">
      <c r="B81" s="19">
        <v>72</v>
      </c>
      <c r="C81" s="20" t="s">
        <v>216</v>
      </c>
      <c r="D81" s="19">
        <v>1984</v>
      </c>
      <c r="E81" s="20" t="s">
        <v>123</v>
      </c>
      <c r="F81" s="19" t="s">
        <v>98</v>
      </c>
      <c r="G81" s="15" t="str">
        <f>IF(ISBLANK('1. Index'!$C$13),"-",IF(Tabulka2[[#This Row],[m/ž]]="M",VLOOKUP(Tabulka2[[#This Row],[ročník]],'2. Kategorie'!B:E,3,0),IF(Tabulka2[[#This Row],[m/ž]]="Z",VLOOKUP(Tabulka2[[#This Row],[ročník]],'2. Kategorie'!B:E,4,0),"?")))</f>
        <v>35-49</v>
      </c>
      <c r="H81" s="11" t="str">
        <f>IF(COUNTIFS(Tabulka2[start. č.],Tabulka2[[#This Row],[start. č.]])&gt;1,"duplicita!","ok")</f>
        <v>ok</v>
      </c>
    </row>
    <row r="82" spans="2:8" x14ac:dyDescent="0.2">
      <c r="B82" s="19">
        <v>73</v>
      </c>
      <c r="C82" s="20" t="s">
        <v>217</v>
      </c>
      <c r="D82" s="19">
        <v>1984</v>
      </c>
      <c r="E82" s="20" t="s">
        <v>218</v>
      </c>
      <c r="F82" s="19" t="s">
        <v>98</v>
      </c>
      <c r="G82" s="15" t="str">
        <f>IF(ISBLANK('1. Index'!$C$13),"-",IF(Tabulka2[[#This Row],[m/ž]]="M",VLOOKUP(Tabulka2[[#This Row],[ročník]],'2. Kategorie'!B:E,3,0),IF(Tabulka2[[#This Row],[m/ž]]="Z",VLOOKUP(Tabulka2[[#This Row],[ročník]],'2. Kategorie'!B:E,4,0),"?")))</f>
        <v>35-49</v>
      </c>
      <c r="H82" s="11" t="str">
        <f>IF(COUNTIFS(Tabulka2[start. č.],Tabulka2[[#This Row],[start. č.]])&gt;1,"duplicita!","ok")</f>
        <v>ok</v>
      </c>
    </row>
    <row r="83" spans="2:8" x14ac:dyDescent="0.2">
      <c r="B83" s="19">
        <v>74</v>
      </c>
      <c r="C83" s="20" t="s">
        <v>219</v>
      </c>
      <c r="D83" s="19">
        <v>1968</v>
      </c>
      <c r="E83" s="20" t="s">
        <v>220</v>
      </c>
      <c r="F83" s="19" t="s">
        <v>102</v>
      </c>
      <c r="G83" s="15" t="str">
        <f>IF(ISBLANK('1. Index'!$C$13),"-",IF(Tabulka2[[#This Row],[m/ž]]="M",VLOOKUP(Tabulka2[[#This Row],[ročník]],'2. Kategorie'!B:E,3,0),IF(Tabulka2[[#This Row],[m/ž]]="Z",VLOOKUP(Tabulka2[[#This Row],[ročník]],'2. Kategorie'!B:E,4,0),"?")))</f>
        <v>50+</v>
      </c>
      <c r="H83" s="11" t="str">
        <f>IF(COUNTIFS(Tabulka2[start. č.],Tabulka2[[#This Row],[start. č.]])&gt;1,"duplicita!","ok")</f>
        <v>ok</v>
      </c>
    </row>
    <row r="84" spans="2:8" x14ac:dyDescent="0.2">
      <c r="B84" s="19">
        <v>75</v>
      </c>
      <c r="C84" s="20" t="s">
        <v>221</v>
      </c>
      <c r="D84" s="19">
        <v>1984</v>
      </c>
      <c r="E84" s="20" t="s">
        <v>116</v>
      </c>
      <c r="F84" s="19" t="s">
        <v>98</v>
      </c>
      <c r="G84" s="15" t="str">
        <f>IF(ISBLANK('1. Index'!$C$13),"-",IF(Tabulka2[[#This Row],[m/ž]]="M",VLOOKUP(Tabulka2[[#This Row],[ročník]],'2. Kategorie'!B:E,3,0),IF(Tabulka2[[#This Row],[m/ž]]="Z",VLOOKUP(Tabulka2[[#This Row],[ročník]],'2. Kategorie'!B:E,4,0),"?")))</f>
        <v>35-49</v>
      </c>
      <c r="H84" s="11" t="str">
        <f>IF(COUNTIFS(Tabulka2[start. č.],Tabulka2[[#This Row],[start. č.]])&gt;1,"duplicita!","ok")</f>
        <v>ok</v>
      </c>
    </row>
    <row r="85" spans="2:8" x14ac:dyDescent="0.2">
      <c r="B85" s="19">
        <v>76</v>
      </c>
      <c r="C85" s="20" t="s">
        <v>223</v>
      </c>
      <c r="D85" s="19">
        <v>1967</v>
      </c>
      <c r="E85" s="20" t="s">
        <v>224</v>
      </c>
      <c r="F85" s="19" t="s">
        <v>98</v>
      </c>
      <c r="G85" s="15" t="str">
        <f>IF(ISBLANK('1. Index'!$C$13),"-",IF(Tabulka2[[#This Row],[m/ž]]="M",VLOOKUP(Tabulka2[[#This Row],[ročník]],'2. Kategorie'!B:E,3,0),IF(Tabulka2[[#This Row],[m/ž]]="Z",VLOOKUP(Tabulka2[[#This Row],[ročník]],'2. Kategorie'!B:E,4,0),"?")))</f>
        <v>50+</v>
      </c>
      <c r="H85" s="11" t="str">
        <f>IF(COUNTIFS(Tabulka2[start. č.],Tabulka2[[#This Row],[start. č.]])&gt;1,"duplicita!","ok")</f>
        <v>ok</v>
      </c>
    </row>
    <row r="86" spans="2:8" x14ac:dyDescent="0.2">
      <c r="B86" s="19">
        <v>77</v>
      </c>
      <c r="C86" s="20" t="s">
        <v>222</v>
      </c>
      <c r="D86" s="19">
        <v>1977</v>
      </c>
      <c r="E86" s="20" t="s">
        <v>153</v>
      </c>
      <c r="F86" s="19" t="s">
        <v>102</v>
      </c>
      <c r="G86" s="15" t="str">
        <f>IF(ISBLANK('1. Index'!$C$13),"-",IF(Tabulka2[[#This Row],[m/ž]]="M",VLOOKUP(Tabulka2[[#This Row],[ročník]],'2. Kategorie'!B:E,3,0),IF(Tabulka2[[#This Row],[m/ž]]="Z",VLOOKUP(Tabulka2[[#This Row],[ročník]],'2. Kategorie'!B:E,4,0),"?")))</f>
        <v>35-49</v>
      </c>
      <c r="H86" s="11" t="str">
        <f>IF(COUNTIFS(Tabulka2[start. č.],Tabulka2[[#This Row],[start. č.]])&gt;1,"duplicita!","ok")</f>
        <v>ok</v>
      </c>
    </row>
    <row r="87" spans="2:8" x14ac:dyDescent="0.2">
      <c r="B87" s="19">
        <v>78</v>
      </c>
      <c r="C87" s="20" t="s">
        <v>225</v>
      </c>
      <c r="D87" s="19">
        <v>2005</v>
      </c>
      <c r="E87" s="20" t="s">
        <v>226</v>
      </c>
      <c r="F87" s="19" t="s">
        <v>98</v>
      </c>
      <c r="G87" s="15" t="str">
        <f>IF(ISBLANK('1. Index'!$C$13),"-",IF(Tabulka2[[#This Row],[m/ž]]="M",VLOOKUP(Tabulka2[[#This Row],[ročník]],'2. Kategorie'!B:E,3,0),IF(Tabulka2[[#This Row],[m/ž]]="Z",VLOOKUP(Tabulka2[[#This Row],[ročník]],'2. Kategorie'!B:E,4,0),"?")))</f>
        <v>13-34</v>
      </c>
      <c r="H87" s="11" t="str">
        <f>IF(COUNTIFS(Tabulka2[start. č.],Tabulka2[[#This Row],[start. č.]])&gt;1,"duplicita!","ok")</f>
        <v>ok</v>
      </c>
    </row>
    <row r="88" spans="2:8" x14ac:dyDescent="0.2">
      <c r="B88" s="19">
        <v>79</v>
      </c>
      <c r="C88" s="20" t="s">
        <v>227</v>
      </c>
      <c r="D88" s="19">
        <v>1976</v>
      </c>
      <c r="E88" s="20" t="s">
        <v>226</v>
      </c>
      <c r="F88" s="19" t="s">
        <v>98</v>
      </c>
      <c r="G88" s="15" t="str">
        <f>IF(ISBLANK('1. Index'!$C$13),"-",IF(Tabulka2[[#This Row],[m/ž]]="M",VLOOKUP(Tabulka2[[#This Row],[ročník]],'2. Kategorie'!B:E,3,0),IF(Tabulka2[[#This Row],[m/ž]]="Z",VLOOKUP(Tabulka2[[#This Row],[ročník]],'2. Kategorie'!B:E,4,0),"?")))</f>
        <v>35-49</v>
      </c>
      <c r="H88" s="11" t="str">
        <f>IF(COUNTIFS(Tabulka2[start. č.],Tabulka2[[#This Row],[start. č.]])&gt;1,"duplicita!","ok")</f>
        <v>ok</v>
      </c>
    </row>
    <row r="89" spans="2:8" x14ac:dyDescent="0.2">
      <c r="B89" s="19">
        <v>80</v>
      </c>
      <c r="C89" s="20" t="s">
        <v>228</v>
      </c>
      <c r="D89" s="19">
        <v>1985</v>
      </c>
      <c r="E89" s="20" t="s">
        <v>229</v>
      </c>
      <c r="F89" s="19" t="s">
        <v>98</v>
      </c>
      <c r="G89" s="15" t="str">
        <f>IF(ISBLANK('1. Index'!$C$13),"-",IF(Tabulka2[[#This Row],[m/ž]]="M",VLOOKUP(Tabulka2[[#This Row],[ročník]],'2. Kategorie'!B:E,3,0),IF(Tabulka2[[#This Row],[m/ž]]="Z",VLOOKUP(Tabulka2[[#This Row],[ročník]],'2. Kategorie'!B:E,4,0),"?")))</f>
        <v>35-49</v>
      </c>
      <c r="H89" s="11" t="str">
        <f>IF(COUNTIFS(Tabulka2[start. č.],Tabulka2[[#This Row],[start. č.]])&gt;1,"duplicita!","ok")</f>
        <v>ok</v>
      </c>
    </row>
    <row r="90" spans="2:8" x14ac:dyDescent="0.2">
      <c r="B90" s="19">
        <v>81</v>
      </c>
      <c r="C90" s="20" t="s">
        <v>230</v>
      </c>
      <c r="D90" s="19">
        <v>1970</v>
      </c>
      <c r="E90" s="20" t="s">
        <v>231</v>
      </c>
      <c r="F90" s="19" t="s">
        <v>102</v>
      </c>
      <c r="G90" s="15" t="str">
        <f>IF(ISBLANK('1. Index'!$C$13),"-",IF(Tabulka2[[#This Row],[m/ž]]="M",VLOOKUP(Tabulka2[[#This Row],[ročník]],'2. Kategorie'!B:E,3,0),IF(Tabulka2[[#This Row],[m/ž]]="Z",VLOOKUP(Tabulka2[[#This Row],[ročník]],'2. Kategorie'!B:E,4,0),"?")))</f>
        <v>50+</v>
      </c>
      <c r="H90" s="11" t="str">
        <f>IF(COUNTIFS(Tabulka2[start. č.],Tabulka2[[#This Row],[start. č.]])&gt;1,"duplicita!","ok")</f>
        <v>ok</v>
      </c>
    </row>
    <row r="91" spans="2:8" x14ac:dyDescent="0.2">
      <c r="B91" s="19">
        <v>82</v>
      </c>
      <c r="C91" s="20" t="s">
        <v>232</v>
      </c>
      <c r="D91" s="19">
        <v>1979</v>
      </c>
      <c r="E91" s="20" t="s">
        <v>116</v>
      </c>
      <c r="F91" s="19" t="s">
        <v>98</v>
      </c>
      <c r="G91" s="15" t="str">
        <f>IF(ISBLANK('1. Index'!$C$13),"-",IF(Tabulka2[[#This Row],[m/ž]]="M",VLOOKUP(Tabulka2[[#This Row],[ročník]],'2. Kategorie'!B:E,3,0),IF(Tabulka2[[#This Row],[m/ž]]="Z",VLOOKUP(Tabulka2[[#This Row],[ročník]],'2. Kategorie'!B:E,4,0),"?")))</f>
        <v>35-49</v>
      </c>
      <c r="H91" s="11" t="str">
        <f>IF(COUNTIFS(Tabulka2[start. č.],Tabulka2[[#This Row],[start. č.]])&gt;1,"duplicita!","ok")</f>
        <v>ok</v>
      </c>
    </row>
    <row r="92" spans="2:8" x14ac:dyDescent="0.2">
      <c r="B92" s="19">
        <v>83</v>
      </c>
      <c r="C92" s="20" t="s">
        <v>233</v>
      </c>
      <c r="D92" s="19">
        <v>1980</v>
      </c>
      <c r="E92" s="20" t="s">
        <v>234</v>
      </c>
      <c r="F92" s="19" t="s">
        <v>102</v>
      </c>
      <c r="G92" s="15" t="str">
        <f>IF(ISBLANK('1. Index'!$C$13),"-",IF(Tabulka2[[#This Row],[m/ž]]="M",VLOOKUP(Tabulka2[[#This Row],[ročník]],'2. Kategorie'!B:E,3,0),IF(Tabulka2[[#This Row],[m/ž]]="Z",VLOOKUP(Tabulka2[[#This Row],[ročník]],'2. Kategorie'!B:E,4,0),"?")))</f>
        <v>35-49</v>
      </c>
      <c r="H92" s="11" t="str">
        <f>IF(COUNTIFS(Tabulka2[start. č.],Tabulka2[[#This Row],[start. č.]])&gt;1,"duplicita!","ok")</f>
        <v>ok</v>
      </c>
    </row>
    <row r="93" spans="2:8" x14ac:dyDescent="0.2">
      <c r="B93" s="19">
        <v>84</v>
      </c>
      <c r="C93" s="20" t="s">
        <v>235</v>
      </c>
      <c r="D93" s="19">
        <v>1965</v>
      </c>
      <c r="E93" s="20" t="s">
        <v>236</v>
      </c>
      <c r="F93" s="19" t="s">
        <v>98</v>
      </c>
      <c r="G93" s="15" t="str">
        <f>IF(ISBLANK('1. Index'!$C$13),"-",IF(Tabulka2[[#This Row],[m/ž]]="M",VLOOKUP(Tabulka2[[#This Row],[ročník]],'2. Kategorie'!B:E,3,0),IF(Tabulka2[[#This Row],[m/ž]]="Z",VLOOKUP(Tabulka2[[#This Row],[ročník]],'2. Kategorie'!B:E,4,0),"?")))</f>
        <v>50+</v>
      </c>
      <c r="H93" s="11" t="str">
        <f>IF(COUNTIFS(Tabulka2[start. č.],Tabulka2[[#This Row],[start. č.]])&gt;1,"duplicita!","ok")</f>
        <v>ok</v>
      </c>
    </row>
    <row r="94" spans="2:8" x14ac:dyDescent="0.2">
      <c r="B94" s="19">
        <v>85</v>
      </c>
      <c r="C94" s="20" t="s">
        <v>237</v>
      </c>
      <c r="D94" s="19">
        <v>1977</v>
      </c>
      <c r="E94" s="20" t="s">
        <v>238</v>
      </c>
      <c r="F94" s="19" t="s">
        <v>98</v>
      </c>
      <c r="G94" s="15" t="str">
        <f>IF(ISBLANK('1. Index'!$C$13),"-",IF(Tabulka2[[#This Row],[m/ž]]="M",VLOOKUP(Tabulka2[[#This Row],[ročník]],'2. Kategorie'!B:E,3,0),IF(Tabulka2[[#This Row],[m/ž]]="Z",VLOOKUP(Tabulka2[[#This Row],[ročník]],'2. Kategorie'!B:E,4,0),"?")))</f>
        <v>35-49</v>
      </c>
      <c r="H94" s="11" t="str">
        <f>IF(COUNTIFS(Tabulka2[start. č.],Tabulka2[[#This Row],[start. č.]])&gt;1,"duplicita!","ok")</f>
        <v>ok</v>
      </c>
    </row>
    <row r="95" spans="2:8" x14ac:dyDescent="0.2">
      <c r="B95" s="19">
        <v>86</v>
      </c>
      <c r="C95" s="20" t="s">
        <v>239</v>
      </c>
      <c r="D95" s="19">
        <v>1989</v>
      </c>
      <c r="E95" s="20" t="s">
        <v>240</v>
      </c>
      <c r="F95" s="19" t="s">
        <v>98</v>
      </c>
      <c r="G95" s="15" t="str">
        <f>IF(ISBLANK('1. Index'!$C$13),"-",IF(Tabulka2[[#This Row],[m/ž]]="M",VLOOKUP(Tabulka2[[#This Row],[ročník]],'2. Kategorie'!B:E,3,0),IF(Tabulka2[[#This Row],[m/ž]]="Z",VLOOKUP(Tabulka2[[#This Row],[ročník]],'2. Kategorie'!B:E,4,0),"?")))</f>
        <v>13-34</v>
      </c>
      <c r="H95" s="11" t="str">
        <f>IF(COUNTIFS(Tabulka2[start. č.],Tabulka2[[#This Row],[start. č.]])&gt;1,"duplicita!","ok")</f>
        <v>ok</v>
      </c>
    </row>
    <row r="96" spans="2:8" x14ac:dyDescent="0.2">
      <c r="B96" s="19">
        <v>87</v>
      </c>
      <c r="C96" s="20" t="s">
        <v>241</v>
      </c>
      <c r="D96" s="19">
        <v>1985</v>
      </c>
      <c r="E96" s="20" t="s">
        <v>123</v>
      </c>
      <c r="F96" s="19" t="s">
        <v>98</v>
      </c>
      <c r="G96" s="15" t="str">
        <f>IF(ISBLANK('1. Index'!$C$13),"-",IF(Tabulka2[[#This Row],[m/ž]]="M",VLOOKUP(Tabulka2[[#This Row],[ročník]],'2. Kategorie'!B:E,3,0),IF(Tabulka2[[#This Row],[m/ž]]="Z",VLOOKUP(Tabulka2[[#This Row],[ročník]],'2. Kategorie'!B:E,4,0),"?")))</f>
        <v>35-49</v>
      </c>
      <c r="H96" s="11" t="str">
        <f>IF(COUNTIFS(Tabulka2[start. č.],Tabulka2[[#This Row],[start. č.]])&gt;1,"duplicita!","ok")</f>
        <v>ok</v>
      </c>
    </row>
    <row r="97" spans="2:8" x14ac:dyDescent="0.2">
      <c r="B97" s="19">
        <v>88</v>
      </c>
      <c r="C97" s="20" t="s">
        <v>242</v>
      </c>
      <c r="D97" s="19">
        <v>1995</v>
      </c>
      <c r="E97" s="20" t="s">
        <v>243</v>
      </c>
      <c r="F97" s="19" t="s">
        <v>98</v>
      </c>
      <c r="G97" s="15" t="str">
        <f>IF(ISBLANK('1. Index'!$C$13),"-",IF(Tabulka2[[#This Row],[m/ž]]="M",VLOOKUP(Tabulka2[[#This Row],[ročník]],'2. Kategorie'!B:E,3,0),IF(Tabulka2[[#This Row],[m/ž]]="Z",VLOOKUP(Tabulka2[[#This Row],[ročník]],'2. Kategorie'!B:E,4,0),"?")))</f>
        <v>13-34</v>
      </c>
      <c r="H97" s="11" t="str">
        <f>IF(COUNTIFS(Tabulka2[start. č.],Tabulka2[[#This Row],[start. č.]])&gt;1,"duplicita!","ok")</f>
        <v>ok</v>
      </c>
    </row>
    <row r="98" spans="2:8" x14ac:dyDescent="0.2">
      <c r="B98" s="19">
        <v>89</v>
      </c>
      <c r="C98" s="20" t="s">
        <v>244</v>
      </c>
      <c r="D98" s="19">
        <v>1953</v>
      </c>
      <c r="E98" s="20" t="s">
        <v>245</v>
      </c>
      <c r="F98" s="19" t="s">
        <v>98</v>
      </c>
      <c r="G98" s="15" t="str">
        <f>IF(ISBLANK('1. Index'!$C$13),"-",IF(Tabulka2[[#This Row],[m/ž]]="M",VLOOKUP(Tabulka2[[#This Row],[ročník]],'2. Kategorie'!B:E,3,0),IF(Tabulka2[[#This Row],[m/ž]]="Z",VLOOKUP(Tabulka2[[#This Row],[ročník]],'2. Kategorie'!B:E,4,0),"?")))</f>
        <v>50+</v>
      </c>
      <c r="H98" s="11" t="str">
        <f>IF(COUNTIFS(Tabulka2[start. č.],Tabulka2[[#This Row],[start. č.]])&gt;1,"duplicita!","ok")</f>
        <v>ok</v>
      </c>
    </row>
    <row r="99" spans="2:8" x14ac:dyDescent="0.2">
      <c r="B99" s="19">
        <v>90</v>
      </c>
      <c r="C99" s="20" t="s">
        <v>246</v>
      </c>
      <c r="D99" s="19">
        <v>1990</v>
      </c>
      <c r="E99" s="20" t="s">
        <v>116</v>
      </c>
      <c r="F99" s="19" t="s">
        <v>98</v>
      </c>
      <c r="G99" s="15" t="str">
        <f>IF(ISBLANK('1. Index'!$C$13),"-",IF(Tabulka2[[#This Row],[m/ž]]="M",VLOOKUP(Tabulka2[[#This Row],[ročník]],'2. Kategorie'!B:E,3,0),IF(Tabulka2[[#This Row],[m/ž]]="Z",VLOOKUP(Tabulka2[[#This Row],[ročník]],'2. Kategorie'!B:E,4,0),"?")))</f>
        <v>13-34</v>
      </c>
      <c r="H99" s="11" t="str">
        <f>IF(COUNTIFS(Tabulka2[start. č.],Tabulka2[[#This Row],[start. č.]])&gt;1,"duplicita!","ok")</f>
        <v>ok</v>
      </c>
    </row>
    <row r="100" spans="2:8" x14ac:dyDescent="0.2">
      <c r="B100" s="19">
        <v>91</v>
      </c>
      <c r="C100" s="20" t="s">
        <v>247</v>
      </c>
      <c r="D100" s="19">
        <v>1959</v>
      </c>
      <c r="E100" s="20" t="s">
        <v>248</v>
      </c>
      <c r="F100" s="19" t="s">
        <v>98</v>
      </c>
      <c r="G100" s="15" t="str">
        <f>IF(ISBLANK('1. Index'!$C$13),"-",IF(Tabulka2[[#This Row],[m/ž]]="M",VLOOKUP(Tabulka2[[#This Row],[ročník]],'2. Kategorie'!B:E,3,0),IF(Tabulka2[[#This Row],[m/ž]]="Z",VLOOKUP(Tabulka2[[#This Row],[ročník]],'2. Kategorie'!B:E,4,0),"?")))</f>
        <v>50+</v>
      </c>
      <c r="H100" s="11" t="str">
        <f>IF(COUNTIFS(Tabulka2[start. č.],Tabulka2[[#This Row],[start. č.]])&gt;1,"duplicita!","ok")</f>
        <v>ok</v>
      </c>
    </row>
    <row r="101" spans="2:8" x14ac:dyDescent="0.2">
      <c r="B101" s="19">
        <v>92</v>
      </c>
      <c r="C101" s="20" t="s">
        <v>249</v>
      </c>
      <c r="D101" s="19">
        <v>1967</v>
      </c>
      <c r="E101" s="20" t="s">
        <v>250</v>
      </c>
      <c r="F101" s="19" t="s">
        <v>98</v>
      </c>
      <c r="G101" s="15" t="str">
        <f>IF(ISBLANK('1. Index'!$C$13),"-",IF(Tabulka2[[#This Row],[m/ž]]="M",VLOOKUP(Tabulka2[[#This Row],[ročník]],'2. Kategorie'!B:E,3,0),IF(Tabulka2[[#This Row],[m/ž]]="Z",VLOOKUP(Tabulka2[[#This Row],[ročník]],'2. Kategorie'!B:E,4,0),"?")))</f>
        <v>50+</v>
      </c>
      <c r="H101" s="11" t="str">
        <f>IF(COUNTIFS(Tabulka2[start. č.],Tabulka2[[#This Row],[start. č.]])&gt;1,"duplicita!","ok")</f>
        <v>ok</v>
      </c>
    </row>
    <row r="102" spans="2:8" x14ac:dyDescent="0.2">
      <c r="B102" s="19">
        <v>93</v>
      </c>
      <c r="C102" s="20" t="s">
        <v>253</v>
      </c>
      <c r="D102" s="19">
        <v>1993</v>
      </c>
      <c r="E102" s="20" t="s">
        <v>254</v>
      </c>
      <c r="F102" s="19" t="s">
        <v>98</v>
      </c>
      <c r="G102" s="15" t="str">
        <f>IF(ISBLANK('1. Index'!$C$13),"-",IF(Tabulka2[[#This Row],[m/ž]]="M",VLOOKUP(Tabulka2[[#This Row],[ročník]],'2. Kategorie'!B:E,3,0),IF(Tabulka2[[#This Row],[m/ž]]="Z",VLOOKUP(Tabulka2[[#This Row],[ročník]],'2. Kategorie'!B:E,4,0),"?")))</f>
        <v>13-34</v>
      </c>
      <c r="H102" s="11" t="str">
        <f>IF(COUNTIFS(Tabulka2[start. č.],Tabulka2[[#This Row],[start. č.]])&gt;1,"duplicita!","ok")</f>
        <v>ok</v>
      </c>
    </row>
    <row r="103" spans="2:8" x14ac:dyDescent="0.2">
      <c r="B103" s="19">
        <v>94</v>
      </c>
      <c r="C103" s="20" t="s">
        <v>251</v>
      </c>
      <c r="D103" s="19">
        <v>1977</v>
      </c>
      <c r="E103" s="20" t="s">
        <v>252</v>
      </c>
      <c r="F103" s="19" t="s">
        <v>98</v>
      </c>
      <c r="G103" s="15" t="str">
        <f>IF(ISBLANK('1. Index'!$C$13),"-",IF(Tabulka2[[#This Row],[m/ž]]="M",VLOOKUP(Tabulka2[[#This Row],[ročník]],'2. Kategorie'!B:E,3,0),IF(Tabulka2[[#This Row],[m/ž]]="Z",VLOOKUP(Tabulka2[[#This Row],[ročník]],'2. Kategorie'!B:E,4,0),"?")))</f>
        <v>35-49</v>
      </c>
      <c r="H103" s="11" t="str">
        <f>IF(COUNTIFS(Tabulka2[start. č.],Tabulka2[[#This Row],[start. č.]])&gt;1,"duplicita!","ok")</f>
        <v>ok</v>
      </c>
    </row>
    <row r="104" spans="2:8" x14ac:dyDescent="0.2">
      <c r="B104" s="19">
        <v>95</v>
      </c>
      <c r="C104" s="20" t="s">
        <v>255</v>
      </c>
      <c r="D104" s="19">
        <v>1986</v>
      </c>
      <c r="E104" s="20" t="s">
        <v>112</v>
      </c>
      <c r="F104" s="19" t="s">
        <v>98</v>
      </c>
      <c r="G104" s="15" t="str">
        <f>IF(ISBLANK('1. Index'!$C$13),"-",IF(Tabulka2[[#This Row],[m/ž]]="M",VLOOKUP(Tabulka2[[#This Row],[ročník]],'2. Kategorie'!B:E,3,0),IF(Tabulka2[[#This Row],[m/ž]]="Z",VLOOKUP(Tabulka2[[#This Row],[ročník]],'2. Kategorie'!B:E,4,0),"?")))</f>
        <v>13-34</v>
      </c>
      <c r="H104" s="11" t="str">
        <f>IF(COUNTIFS(Tabulka2[start. č.],Tabulka2[[#This Row],[start. č.]])&gt;1,"duplicita!","ok")</f>
        <v>ok</v>
      </c>
    </row>
    <row r="105" spans="2:8" x14ac:dyDescent="0.2">
      <c r="B105" s="19">
        <v>96</v>
      </c>
      <c r="C105" s="20" t="s">
        <v>256</v>
      </c>
      <c r="D105" s="19">
        <v>1956</v>
      </c>
      <c r="E105" s="20" t="s">
        <v>257</v>
      </c>
      <c r="F105" s="19" t="s">
        <v>98</v>
      </c>
      <c r="G105" s="15" t="str">
        <f>IF(ISBLANK('1. Index'!$C$13),"-",IF(Tabulka2[[#This Row],[m/ž]]="M",VLOOKUP(Tabulka2[[#This Row],[ročník]],'2. Kategorie'!B:E,3,0),IF(Tabulka2[[#This Row],[m/ž]]="Z",VLOOKUP(Tabulka2[[#This Row],[ročník]],'2. Kategorie'!B:E,4,0),"?")))</f>
        <v>50+</v>
      </c>
      <c r="H105" s="11" t="str">
        <f>IF(COUNTIFS(Tabulka2[start. č.],Tabulka2[[#This Row],[start. č.]])&gt;1,"duplicita!","ok")</f>
        <v>ok</v>
      </c>
    </row>
    <row r="106" spans="2:8" x14ac:dyDescent="0.2">
      <c r="B106" s="19">
        <v>97</v>
      </c>
      <c r="C106" s="20" t="s">
        <v>258</v>
      </c>
      <c r="D106" s="19">
        <v>1974</v>
      </c>
      <c r="E106" s="20" t="s">
        <v>156</v>
      </c>
      <c r="F106" s="19" t="s">
        <v>98</v>
      </c>
      <c r="G106" s="15" t="str">
        <f>IF(ISBLANK('1. Index'!$C$13),"-",IF(Tabulka2[[#This Row],[m/ž]]="M",VLOOKUP(Tabulka2[[#This Row],[ročník]],'2. Kategorie'!B:E,3,0),IF(Tabulka2[[#This Row],[m/ž]]="Z",VLOOKUP(Tabulka2[[#This Row],[ročník]],'2. Kategorie'!B:E,4,0),"?")))</f>
        <v>35-49</v>
      </c>
      <c r="H106" s="11" t="str">
        <f>IF(COUNTIFS(Tabulka2[start. č.],Tabulka2[[#This Row],[start. č.]])&gt;1,"duplicita!","ok")</f>
        <v>ok</v>
      </c>
    </row>
    <row r="107" spans="2:8" x14ac:dyDescent="0.2">
      <c r="B107" s="19">
        <v>98</v>
      </c>
      <c r="C107" s="20" t="s">
        <v>259</v>
      </c>
      <c r="D107" s="19">
        <v>1973</v>
      </c>
      <c r="E107" s="20" t="s">
        <v>260</v>
      </c>
      <c r="F107" s="19" t="s">
        <v>98</v>
      </c>
      <c r="G107" s="15" t="str">
        <f>IF(ISBLANK('1. Index'!$C$13),"-",IF(Tabulka2[[#This Row],[m/ž]]="M",VLOOKUP(Tabulka2[[#This Row],[ročník]],'2. Kategorie'!B:E,3,0),IF(Tabulka2[[#This Row],[m/ž]]="Z",VLOOKUP(Tabulka2[[#This Row],[ročník]],'2. Kategorie'!B:E,4,0),"?")))</f>
        <v>35-49</v>
      </c>
      <c r="H107" s="11" t="str">
        <f>IF(COUNTIFS(Tabulka2[start. č.],Tabulka2[[#This Row],[start. č.]])&gt;1,"duplicita!","ok")</f>
        <v>ok</v>
      </c>
    </row>
    <row r="108" spans="2:8" x14ac:dyDescent="0.2">
      <c r="B108" s="19">
        <v>99</v>
      </c>
      <c r="C108" s="20" t="s">
        <v>261</v>
      </c>
      <c r="D108" s="19">
        <v>1982</v>
      </c>
      <c r="E108" s="20" t="s">
        <v>262</v>
      </c>
      <c r="F108" s="19" t="s">
        <v>102</v>
      </c>
      <c r="G108" s="15" t="str">
        <f>IF(ISBLANK('1. Index'!$C$13),"-",IF(Tabulka2[[#This Row],[m/ž]]="M",VLOOKUP(Tabulka2[[#This Row],[ročník]],'2. Kategorie'!B:E,3,0),IF(Tabulka2[[#This Row],[m/ž]]="Z",VLOOKUP(Tabulka2[[#This Row],[ročník]],'2. Kategorie'!B:E,4,0),"?")))</f>
        <v>35-49</v>
      </c>
      <c r="H108" s="11" t="str">
        <f>IF(COUNTIFS(Tabulka2[start. č.],Tabulka2[[#This Row],[start. č.]])&gt;1,"duplicita!","ok")</f>
        <v>ok</v>
      </c>
    </row>
    <row r="109" spans="2:8" x14ac:dyDescent="0.2">
      <c r="B109" s="19">
        <v>100</v>
      </c>
      <c r="C109" s="20" t="s">
        <v>263</v>
      </c>
      <c r="D109" s="19">
        <v>1975</v>
      </c>
      <c r="E109" s="20" t="s">
        <v>264</v>
      </c>
      <c r="F109" s="19" t="s">
        <v>98</v>
      </c>
      <c r="G109" s="15" t="str">
        <f>IF(ISBLANK('1. Index'!$C$13),"-",IF(Tabulka2[[#This Row],[m/ž]]="M",VLOOKUP(Tabulka2[[#This Row],[ročník]],'2. Kategorie'!B:E,3,0),IF(Tabulka2[[#This Row],[m/ž]]="Z",VLOOKUP(Tabulka2[[#This Row],[ročník]],'2. Kategorie'!B:E,4,0),"?")))</f>
        <v>35-49</v>
      </c>
      <c r="H109" s="11" t="str">
        <f>IF(COUNTIFS(Tabulka2[start. č.],Tabulka2[[#This Row],[start. č.]])&gt;1,"duplicita!","ok")</f>
        <v>ok</v>
      </c>
    </row>
    <row r="110" spans="2:8" x14ac:dyDescent="0.2">
      <c r="B110" s="19">
        <v>101</v>
      </c>
      <c r="C110" s="20" t="s">
        <v>265</v>
      </c>
      <c r="D110" s="19">
        <v>1962</v>
      </c>
      <c r="E110" s="20" t="s">
        <v>266</v>
      </c>
      <c r="F110" s="19" t="s">
        <v>102</v>
      </c>
      <c r="G110" s="15" t="str">
        <f>IF(ISBLANK('1. Index'!$C$13),"-",IF(Tabulka2[[#This Row],[m/ž]]="M",VLOOKUP(Tabulka2[[#This Row],[ročník]],'2. Kategorie'!B:E,3,0),IF(Tabulka2[[#This Row],[m/ž]]="Z",VLOOKUP(Tabulka2[[#This Row],[ročník]],'2. Kategorie'!B:E,4,0),"?")))</f>
        <v>50+</v>
      </c>
      <c r="H110" s="11" t="str">
        <f>IF(COUNTIFS(Tabulka2[start. č.],Tabulka2[[#This Row],[start. č.]])&gt;1,"duplicita!","ok")</f>
        <v>ok</v>
      </c>
    </row>
    <row r="111" spans="2:8" x14ac:dyDescent="0.2">
      <c r="B111" s="19">
        <v>102</v>
      </c>
      <c r="C111" s="20" t="s">
        <v>267</v>
      </c>
      <c r="D111" s="19">
        <v>1989</v>
      </c>
      <c r="E111" s="20" t="s">
        <v>123</v>
      </c>
      <c r="F111" s="19" t="s">
        <v>98</v>
      </c>
      <c r="G111" s="15" t="str">
        <f>IF(ISBLANK('1. Index'!$C$13),"-",IF(Tabulka2[[#This Row],[m/ž]]="M",VLOOKUP(Tabulka2[[#This Row],[ročník]],'2. Kategorie'!B:E,3,0),IF(Tabulka2[[#This Row],[m/ž]]="Z",VLOOKUP(Tabulka2[[#This Row],[ročník]],'2. Kategorie'!B:E,4,0),"?")))</f>
        <v>13-34</v>
      </c>
      <c r="H111" s="11" t="str">
        <f>IF(COUNTIFS(Tabulka2[start. č.],Tabulka2[[#This Row],[start. č.]])&gt;1,"duplicita!","ok")</f>
        <v>ok</v>
      </c>
    </row>
    <row r="112" spans="2:8" x14ac:dyDescent="0.2">
      <c r="B112" s="19">
        <v>103</v>
      </c>
      <c r="C112" s="20" t="s">
        <v>268</v>
      </c>
      <c r="D112" s="19">
        <v>1980</v>
      </c>
      <c r="E112" s="20" t="s">
        <v>269</v>
      </c>
      <c r="F112" s="19" t="s">
        <v>98</v>
      </c>
      <c r="G112" s="15" t="str">
        <f>IF(ISBLANK('1. Index'!$C$13),"-",IF(Tabulka2[[#This Row],[m/ž]]="M",VLOOKUP(Tabulka2[[#This Row],[ročník]],'2. Kategorie'!B:E,3,0),IF(Tabulka2[[#This Row],[m/ž]]="Z",VLOOKUP(Tabulka2[[#This Row],[ročník]],'2. Kategorie'!B:E,4,0),"?")))</f>
        <v>35-49</v>
      </c>
      <c r="H112" s="11" t="str">
        <f>IF(COUNTIFS(Tabulka2[start. č.],Tabulka2[[#This Row],[start. č.]])&gt;1,"duplicita!","ok")</f>
        <v>ok</v>
      </c>
    </row>
    <row r="113" spans="2:8" x14ac:dyDescent="0.2">
      <c r="B113" s="19">
        <v>104</v>
      </c>
      <c r="C113" s="20" t="s">
        <v>270</v>
      </c>
      <c r="D113" s="19">
        <v>1994</v>
      </c>
      <c r="E113" s="20" t="s">
        <v>272</v>
      </c>
      <c r="F113" s="19" t="s">
        <v>98</v>
      </c>
      <c r="G113" s="15" t="str">
        <f>IF(ISBLANK('1. Index'!$C$13),"-",IF(Tabulka2[[#This Row],[m/ž]]="M",VLOOKUP(Tabulka2[[#This Row],[ročník]],'2. Kategorie'!B:E,3,0),IF(Tabulka2[[#This Row],[m/ž]]="Z",VLOOKUP(Tabulka2[[#This Row],[ročník]],'2. Kategorie'!B:E,4,0),"?")))</f>
        <v>13-34</v>
      </c>
      <c r="H113" s="11" t="str">
        <f>IF(COUNTIFS(Tabulka2[start. č.],Tabulka2[[#This Row],[start. č.]])&gt;1,"duplicita!","ok")</f>
        <v>ok</v>
      </c>
    </row>
    <row r="114" spans="2:8" x14ac:dyDescent="0.2">
      <c r="B114" s="19">
        <v>105</v>
      </c>
      <c r="C114" s="20" t="s">
        <v>271</v>
      </c>
      <c r="D114" s="19">
        <v>1985</v>
      </c>
      <c r="E114" s="20" t="s">
        <v>283</v>
      </c>
      <c r="F114" s="19" t="s">
        <v>98</v>
      </c>
      <c r="G114" s="15" t="str">
        <f>IF(ISBLANK('1. Index'!$C$13),"-",IF(Tabulka2[[#This Row],[m/ž]]="M",VLOOKUP(Tabulka2[[#This Row],[ročník]],'2. Kategorie'!B:E,3,0),IF(Tabulka2[[#This Row],[m/ž]]="Z",VLOOKUP(Tabulka2[[#This Row],[ročník]],'2. Kategorie'!B:E,4,0),"?")))</f>
        <v>35-49</v>
      </c>
      <c r="H114" s="11" t="str">
        <f>IF(COUNTIFS(Tabulka2[start. č.],Tabulka2[[#This Row],[start. č.]])&gt;1,"duplicita!","ok")</f>
        <v>ok</v>
      </c>
    </row>
    <row r="115" spans="2:8" x14ac:dyDescent="0.2">
      <c r="B115" s="19">
        <v>106</v>
      </c>
      <c r="C115" s="20" t="s">
        <v>273</v>
      </c>
      <c r="D115" s="19">
        <v>1982</v>
      </c>
      <c r="E115" s="20" t="s">
        <v>171</v>
      </c>
      <c r="F115" s="19" t="s">
        <v>98</v>
      </c>
      <c r="G115" s="15" t="str">
        <f>IF(ISBLANK('1. Index'!$C$13),"-",IF(Tabulka2[[#This Row],[m/ž]]="M",VLOOKUP(Tabulka2[[#This Row],[ročník]],'2. Kategorie'!B:E,3,0),IF(Tabulka2[[#This Row],[m/ž]]="Z",VLOOKUP(Tabulka2[[#This Row],[ročník]],'2. Kategorie'!B:E,4,0),"?")))</f>
        <v>35-49</v>
      </c>
      <c r="H115" s="11" t="str">
        <f>IF(COUNTIFS(Tabulka2[start. č.],Tabulka2[[#This Row],[start. č.]])&gt;1,"duplicita!","ok")</f>
        <v>ok</v>
      </c>
    </row>
    <row r="116" spans="2:8" x14ac:dyDescent="0.2">
      <c r="B116" s="19">
        <v>107</v>
      </c>
      <c r="C116" s="20" t="s">
        <v>275</v>
      </c>
      <c r="D116" s="19">
        <v>1955</v>
      </c>
      <c r="E116" s="20" t="s">
        <v>276</v>
      </c>
      <c r="F116" s="19" t="s">
        <v>98</v>
      </c>
      <c r="G116" s="15" t="str">
        <f>IF(ISBLANK('1. Index'!$C$13),"-",IF(Tabulka2[[#This Row],[m/ž]]="M",VLOOKUP(Tabulka2[[#This Row],[ročník]],'2. Kategorie'!B:E,3,0),IF(Tabulka2[[#This Row],[m/ž]]="Z",VLOOKUP(Tabulka2[[#This Row],[ročník]],'2. Kategorie'!B:E,4,0),"?")))</f>
        <v>50+</v>
      </c>
      <c r="H116" s="11" t="str">
        <f>IF(COUNTIFS(Tabulka2[start. č.],Tabulka2[[#This Row],[start. č.]])&gt;1,"duplicita!","ok")</f>
        <v>ok</v>
      </c>
    </row>
    <row r="117" spans="2:8" x14ac:dyDescent="0.2">
      <c r="B117" s="19">
        <v>108</v>
      </c>
      <c r="C117" s="20" t="s">
        <v>277</v>
      </c>
      <c r="D117" s="19">
        <v>1971</v>
      </c>
      <c r="E117" s="20" t="s">
        <v>278</v>
      </c>
      <c r="F117" s="19" t="s">
        <v>98</v>
      </c>
      <c r="G117" s="15" t="str">
        <f>IF(ISBLANK('1. Index'!$C$13),"-",IF(Tabulka2[[#This Row],[m/ž]]="M",VLOOKUP(Tabulka2[[#This Row],[ročník]],'2. Kategorie'!B:E,3,0),IF(Tabulka2[[#This Row],[m/ž]]="Z",VLOOKUP(Tabulka2[[#This Row],[ročník]],'2. Kategorie'!B:E,4,0),"?")))</f>
        <v>35-49</v>
      </c>
      <c r="H117" s="11" t="str">
        <f>IF(COUNTIFS(Tabulka2[start. č.],Tabulka2[[#This Row],[start. č.]])&gt;1,"duplicita!","ok")</f>
        <v>ok</v>
      </c>
    </row>
    <row r="118" spans="2:8" x14ac:dyDescent="0.2">
      <c r="B118" s="19">
        <v>109</v>
      </c>
      <c r="C118" s="20" t="s">
        <v>279</v>
      </c>
      <c r="D118" s="19">
        <v>1947</v>
      </c>
      <c r="E118" s="20" t="s">
        <v>101</v>
      </c>
      <c r="F118" s="19" t="s">
        <v>98</v>
      </c>
      <c r="G118" s="15" t="str">
        <f>IF(ISBLANK('1. Index'!$C$13),"-",IF(Tabulka2[[#This Row],[m/ž]]="M",VLOOKUP(Tabulka2[[#This Row],[ročník]],'2. Kategorie'!B:E,3,0),IF(Tabulka2[[#This Row],[m/ž]]="Z",VLOOKUP(Tabulka2[[#This Row],[ročník]],'2. Kategorie'!B:E,4,0),"?")))</f>
        <v>50+</v>
      </c>
      <c r="H118" s="11" t="str">
        <f>IF(COUNTIFS(Tabulka2[start. č.],Tabulka2[[#This Row],[start. č.]])&gt;1,"duplicita!","ok")</f>
        <v>ok</v>
      </c>
    </row>
    <row r="119" spans="2:8" x14ac:dyDescent="0.2">
      <c r="B119" s="19">
        <v>110</v>
      </c>
      <c r="C119" s="20" t="s">
        <v>280</v>
      </c>
      <c r="D119" s="19">
        <v>1980</v>
      </c>
      <c r="E119" s="20" t="s">
        <v>281</v>
      </c>
      <c r="F119" s="19" t="s">
        <v>98</v>
      </c>
      <c r="G119" s="15" t="str">
        <f>IF(ISBLANK('1. Index'!$C$13),"-",IF(Tabulka2[[#This Row],[m/ž]]="M",VLOOKUP(Tabulka2[[#This Row],[ročník]],'2. Kategorie'!B:E,3,0),IF(Tabulka2[[#This Row],[m/ž]]="Z",VLOOKUP(Tabulka2[[#This Row],[ročník]],'2. Kategorie'!B:E,4,0),"?")))</f>
        <v>35-49</v>
      </c>
      <c r="H119" s="11" t="str">
        <f>IF(COUNTIFS(Tabulka2[start. č.],Tabulka2[[#This Row],[start. č.]])&gt;1,"duplicita!","ok")</f>
        <v>ok</v>
      </c>
    </row>
    <row r="120" spans="2:8" x14ac:dyDescent="0.2">
      <c r="B120" s="19">
        <v>111</v>
      </c>
      <c r="C120" s="20" t="s">
        <v>282</v>
      </c>
      <c r="D120" s="19">
        <v>1973</v>
      </c>
      <c r="E120" s="20" t="s">
        <v>112</v>
      </c>
      <c r="F120" s="19" t="s">
        <v>98</v>
      </c>
      <c r="G120" s="15" t="str">
        <f>IF(ISBLANK('1. Index'!$C$13),"-",IF(Tabulka2[[#This Row],[m/ž]]="M",VLOOKUP(Tabulka2[[#This Row],[ročník]],'2. Kategorie'!B:E,3,0),IF(Tabulka2[[#This Row],[m/ž]]="Z",VLOOKUP(Tabulka2[[#This Row],[ročník]],'2. Kategorie'!B:E,4,0),"?")))</f>
        <v>35-49</v>
      </c>
      <c r="H120" s="11" t="str">
        <f>IF(COUNTIFS(Tabulka2[start. č.],Tabulka2[[#This Row],[start. č.]])&gt;1,"duplicita!","ok")</f>
        <v>ok</v>
      </c>
    </row>
    <row r="121" spans="2:8" x14ac:dyDescent="0.2">
      <c r="B121" s="19">
        <v>112</v>
      </c>
      <c r="C121" s="20" t="s">
        <v>284</v>
      </c>
      <c r="D121" s="19">
        <v>1952</v>
      </c>
      <c r="E121" s="20" t="s">
        <v>285</v>
      </c>
      <c r="F121" s="19" t="s">
        <v>98</v>
      </c>
      <c r="G121" s="15" t="str">
        <f>IF(ISBLANK('1. Index'!$C$13),"-",IF(Tabulka2[[#This Row],[m/ž]]="M",VLOOKUP(Tabulka2[[#This Row],[ročník]],'2. Kategorie'!B:E,3,0),IF(Tabulka2[[#This Row],[m/ž]]="Z",VLOOKUP(Tabulka2[[#This Row],[ročník]],'2. Kategorie'!B:E,4,0),"?")))</f>
        <v>50+</v>
      </c>
      <c r="H121" s="11" t="str">
        <f>IF(COUNTIFS(Tabulka2[start. č.],Tabulka2[[#This Row],[start. č.]])&gt;1,"duplicita!","ok")</f>
        <v>ok</v>
      </c>
    </row>
    <row r="122" spans="2:8" x14ac:dyDescent="0.2">
      <c r="B122" s="19">
        <v>113</v>
      </c>
      <c r="C122" s="20" t="s">
        <v>286</v>
      </c>
      <c r="D122" s="19">
        <v>1971</v>
      </c>
      <c r="E122" s="20" t="s">
        <v>116</v>
      </c>
      <c r="F122" s="19" t="s">
        <v>98</v>
      </c>
      <c r="G122" s="15" t="str">
        <f>IF(ISBLANK('1. Index'!$C$13),"-",IF(Tabulka2[[#This Row],[m/ž]]="M",VLOOKUP(Tabulka2[[#This Row],[ročník]],'2. Kategorie'!B:E,3,0),IF(Tabulka2[[#This Row],[m/ž]]="Z",VLOOKUP(Tabulka2[[#This Row],[ročník]],'2. Kategorie'!B:E,4,0),"?")))</f>
        <v>35-49</v>
      </c>
      <c r="H122" s="11" t="str">
        <f>IF(COUNTIFS(Tabulka2[start. č.],Tabulka2[[#This Row],[start. č.]])&gt;1,"duplicita!","ok")</f>
        <v>ok</v>
      </c>
    </row>
    <row r="123" spans="2:8" x14ac:dyDescent="0.2">
      <c r="B123" s="19"/>
      <c r="C123" s="20"/>
      <c r="D123" s="19"/>
      <c r="E123" s="20"/>
      <c r="F123" s="19"/>
      <c r="G123" s="15" t="str">
        <f>IF(ISBLANK('1. Index'!$C$13),"-",IF(Tabulka2[[#This Row],[m/ž]]="M",VLOOKUP(Tabulka2[[#This Row],[ročník]],'2. Kategorie'!B:E,3,0),IF(Tabulka2[[#This Row],[m/ž]]="Z",VLOOKUP(Tabulka2[[#This Row],[ročník]],'2. Kategorie'!B:E,4,0),"?")))</f>
        <v>?</v>
      </c>
      <c r="H123" s="11" t="str">
        <f>IF(COUNTIFS(Tabulka2[start. č.],Tabulka2[[#This Row],[start. č.]])&gt;1,"duplicita!","ok")</f>
        <v>ok</v>
      </c>
    </row>
    <row r="124" spans="2:8" x14ac:dyDescent="0.2">
      <c r="B124" s="19"/>
      <c r="C124" s="20"/>
      <c r="D124" s="19"/>
      <c r="E124" s="20"/>
      <c r="F124" s="19"/>
      <c r="G124" s="15" t="str">
        <f>IF(ISBLANK('1. Index'!$C$13),"-",IF(Tabulka2[[#This Row],[m/ž]]="M",VLOOKUP(Tabulka2[[#This Row],[ročník]],'2. Kategorie'!B:E,3,0),IF(Tabulka2[[#This Row],[m/ž]]="Z",VLOOKUP(Tabulka2[[#This Row],[ročník]],'2. Kategorie'!B:E,4,0),"?")))</f>
        <v>?</v>
      </c>
      <c r="H124" s="11" t="str">
        <f>IF(COUNTIFS(Tabulka2[start. č.],Tabulka2[[#This Row],[start. č.]])&gt;1,"duplicita!","ok")</f>
        <v>ok</v>
      </c>
    </row>
    <row r="125" spans="2:8" x14ac:dyDescent="0.2">
      <c r="B125" s="19"/>
      <c r="C125" s="20"/>
      <c r="D125" s="19"/>
      <c r="E125" s="20"/>
      <c r="F125" s="19"/>
      <c r="G125" s="15" t="str">
        <f>IF(ISBLANK('1. Index'!$C$13),"-",IF(Tabulka2[[#This Row],[m/ž]]="M",VLOOKUP(Tabulka2[[#This Row],[ročník]],'2. Kategorie'!B:E,3,0),IF(Tabulka2[[#This Row],[m/ž]]="Z",VLOOKUP(Tabulka2[[#This Row],[ročník]],'2. Kategorie'!B:E,4,0),"?")))</f>
        <v>?</v>
      </c>
      <c r="H125" s="11" t="str">
        <f>IF(COUNTIFS(Tabulka2[start. č.],Tabulka2[[#This Row],[start. č.]])&gt;1,"duplicita!","ok")</f>
        <v>ok</v>
      </c>
    </row>
    <row r="126" spans="2:8" x14ac:dyDescent="0.2">
      <c r="B126" s="19"/>
      <c r="C126" s="20"/>
      <c r="D126" s="19"/>
      <c r="E126" s="20"/>
      <c r="F126" s="19"/>
      <c r="G126" s="15" t="str">
        <f>IF(ISBLANK('1. Index'!$C$13),"-",IF(Tabulka2[[#This Row],[m/ž]]="M",VLOOKUP(Tabulka2[[#This Row],[ročník]],'2. Kategorie'!B:E,3,0),IF(Tabulka2[[#This Row],[m/ž]]="Z",VLOOKUP(Tabulka2[[#This Row],[ročník]],'2. Kategorie'!B:E,4,0),"?")))</f>
        <v>?</v>
      </c>
      <c r="H126" s="11" t="str">
        <f>IF(COUNTIFS(Tabulka2[start. č.],Tabulka2[[#This Row],[start. č.]])&gt;1,"duplicita!","ok")</f>
        <v>ok</v>
      </c>
    </row>
    <row r="127" spans="2:8" x14ac:dyDescent="0.2">
      <c r="B127" s="19"/>
      <c r="C127" s="20"/>
      <c r="D127" s="19"/>
      <c r="E127" s="20"/>
      <c r="F127" s="19"/>
      <c r="G127" s="15" t="str">
        <f>IF(ISBLANK('1. Index'!$C$13),"-",IF(Tabulka2[[#This Row],[m/ž]]="M",VLOOKUP(Tabulka2[[#This Row],[ročník]],'2. Kategorie'!B:E,3,0),IF(Tabulka2[[#This Row],[m/ž]]="Z",VLOOKUP(Tabulka2[[#This Row],[ročník]],'2. Kategorie'!B:E,4,0),"?")))</f>
        <v>?</v>
      </c>
      <c r="H127" s="11" t="str">
        <f>IF(COUNTIFS(Tabulka2[start. č.],Tabulka2[[#This Row],[start. č.]])&gt;1,"duplicita!","ok")</f>
        <v>ok</v>
      </c>
    </row>
    <row r="128" spans="2:8" x14ac:dyDescent="0.2">
      <c r="B128" s="19"/>
      <c r="C128" s="20"/>
      <c r="D128" s="19"/>
      <c r="E128" s="20"/>
      <c r="F128" s="19"/>
      <c r="G128" s="15" t="str">
        <f>IF(ISBLANK('1. Index'!$C$13),"-",IF(Tabulka2[[#This Row],[m/ž]]="M",VLOOKUP(Tabulka2[[#This Row],[ročník]],'2. Kategorie'!B:E,3,0),IF(Tabulka2[[#This Row],[m/ž]]="Z",VLOOKUP(Tabulka2[[#This Row],[ročník]],'2. Kategorie'!B:E,4,0),"?")))</f>
        <v>?</v>
      </c>
      <c r="H128" s="11" t="str">
        <f>IF(COUNTIFS(Tabulka2[start. č.],Tabulka2[[#This Row],[start. č.]])&gt;1,"duplicita!","ok")</f>
        <v>ok</v>
      </c>
    </row>
    <row r="129" spans="2:8" x14ac:dyDescent="0.2">
      <c r="B129" s="19"/>
      <c r="C129" s="20"/>
      <c r="D129" s="19"/>
      <c r="E129" s="20"/>
      <c r="F129" s="19"/>
      <c r="G129" s="15" t="str">
        <f>IF(ISBLANK('1. Index'!$C$13),"-",IF(Tabulka2[[#This Row],[m/ž]]="M",VLOOKUP(Tabulka2[[#This Row],[ročník]],'2. Kategorie'!B:E,3,0),IF(Tabulka2[[#This Row],[m/ž]]="Z",VLOOKUP(Tabulka2[[#This Row],[ročník]],'2. Kategorie'!B:E,4,0),"?")))</f>
        <v>?</v>
      </c>
      <c r="H129" s="11" t="str">
        <f>IF(COUNTIFS(Tabulka2[start. č.],Tabulka2[[#This Row],[start. č.]])&gt;1,"duplicita!","ok")</f>
        <v>ok</v>
      </c>
    </row>
    <row r="130" spans="2:8" x14ac:dyDescent="0.2">
      <c r="B130" s="19"/>
      <c r="C130" s="20"/>
      <c r="D130" s="19"/>
      <c r="E130" s="20"/>
      <c r="F130" s="19"/>
      <c r="G130" s="15" t="str">
        <f>IF(ISBLANK('1. Index'!$C$13),"-",IF(Tabulka2[[#This Row],[m/ž]]="M",VLOOKUP(Tabulka2[[#This Row],[ročník]],'2. Kategorie'!B:E,3,0),IF(Tabulka2[[#This Row],[m/ž]]="Z",VLOOKUP(Tabulka2[[#This Row],[ročník]],'2. Kategorie'!B:E,4,0),"?")))</f>
        <v>?</v>
      </c>
      <c r="H130" s="11" t="str">
        <f>IF(COUNTIFS(Tabulka2[start. č.],Tabulka2[[#This Row],[start. č.]])&gt;1,"duplicita!","ok")</f>
        <v>ok</v>
      </c>
    </row>
    <row r="131" spans="2:8" x14ac:dyDescent="0.2">
      <c r="B131" s="19"/>
      <c r="C131" s="20"/>
      <c r="D131" s="19"/>
      <c r="E131" s="20"/>
      <c r="F131" s="19"/>
      <c r="G131" s="15" t="str">
        <f>IF(ISBLANK('1. Index'!$C$13),"-",IF(Tabulka2[[#This Row],[m/ž]]="M",VLOOKUP(Tabulka2[[#This Row],[ročník]],'2. Kategorie'!B:E,3,0),IF(Tabulka2[[#This Row],[m/ž]]="Z",VLOOKUP(Tabulka2[[#This Row],[ročník]],'2. Kategorie'!B:E,4,0),"?")))</f>
        <v>?</v>
      </c>
      <c r="H131" s="11" t="str">
        <f>IF(COUNTIFS(Tabulka2[start. č.],Tabulka2[[#This Row],[start. č.]])&gt;1,"duplicita!","ok")</f>
        <v>ok</v>
      </c>
    </row>
    <row r="132" spans="2:8" x14ac:dyDescent="0.2">
      <c r="B132" s="19"/>
      <c r="C132" s="20"/>
      <c r="D132" s="19"/>
      <c r="E132" s="20"/>
      <c r="F132" s="19"/>
      <c r="G132" s="15" t="str">
        <f>IF(ISBLANK('1. Index'!$C$13),"-",IF(Tabulka2[[#This Row],[m/ž]]="M",VLOOKUP(Tabulka2[[#This Row],[ročník]],'2. Kategorie'!B:E,3,0),IF(Tabulka2[[#This Row],[m/ž]]="Z",VLOOKUP(Tabulka2[[#This Row],[ročník]],'2. Kategorie'!B:E,4,0),"?")))</f>
        <v>?</v>
      </c>
      <c r="H132" s="11" t="str">
        <f>IF(COUNTIFS(Tabulka2[start. č.],Tabulka2[[#This Row],[start. č.]])&gt;1,"duplicita!","ok")</f>
        <v>ok</v>
      </c>
    </row>
    <row r="133" spans="2:8" x14ac:dyDescent="0.2">
      <c r="B133" s="19"/>
      <c r="C133" s="20"/>
      <c r="D133" s="19"/>
      <c r="E133" s="20"/>
      <c r="F133" s="19"/>
      <c r="G133" s="15" t="str">
        <f>IF(ISBLANK('1. Index'!$C$13),"-",IF(Tabulka2[[#This Row],[m/ž]]="M",VLOOKUP(Tabulka2[[#This Row],[ročník]],'2. Kategorie'!B:E,3,0),IF(Tabulka2[[#This Row],[m/ž]]="Z",VLOOKUP(Tabulka2[[#This Row],[ročník]],'2. Kategorie'!B:E,4,0),"?")))</f>
        <v>?</v>
      </c>
      <c r="H133" s="11" t="str">
        <f>IF(COUNTIFS(Tabulka2[start. č.],Tabulka2[[#This Row],[start. č.]])&gt;1,"duplicita!","ok")</f>
        <v>ok</v>
      </c>
    </row>
    <row r="134" spans="2:8" x14ac:dyDescent="0.2">
      <c r="B134" s="19"/>
      <c r="C134" s="20"/>
      <c r="D134" s="19"/>
      <c r="E134" s="20"/>
      <c r="F134" s="19"/>
      <c r="G134" s="15" t="str">
        <f>IF(ISBLANK('1. Index'!$C$13),"-",IF(Tabulka2[[#This Row],[m/ž]]="M",VLOOKUP(Tabulka2[[#This Row],[ročník]],'2. Kategorie'!B:E,3,0),IF(Tabulka2[[#This Row],[m/ž]]="Z",VLOOKUP(Tabulka2[[#This Row],[ročník]],'2. Kategorie'!B:E,4,0),"?")))</f>
        <v>?</v>
      </c>
      <c r="H134" s="11" t="str">
        <f>IF(COUNTIFS(Tabulka2[start. č.],Tabulka2[[#This Row],[start. č.]])&gt;1,"duplicita!","ok")</f>
        <v>ok</v>
      </c>
    </row>
    <row r="135" spans="2:8" x14ac:dyDescent="0.2">
      <c r="B135" s="19"/>
      <c r="C135" s="20"/>
      <c r="D135" s="19"/>
      <c r="E135" s="20"/>
      <c r="F135" s="19"/>
      <c r="G135" s="15" t="str">
        <f>IF(ISBLANK('1. Index'!$C$13),"-",IF(Tabulka2[[#This Row],[m/ž]]="M",VLOOKUP(Tabulka2[[#This Row],[ročník]],'2. Kategorie'!B:E,3,0),IF(Tabulka2[[#This Row],[m/ž]]="Z",VLOOKUP(Tabulka2[[#This Row],[ročník]],'2. Kategorie'!B:E,4,0),"?")))</f>
        <v>?</v>
      </c>
      <c r="H135" s="11" t="str">
        <f>IF(COUNTIFS(Tabulka2[start. č.],Tabulka2[[#This Row],[start. č.]])&gt;1,"duplicita!","ok")</f>
        <v>ok</v>
      </c>
    </row>
    <row r="136" spans="2:8" x14ac:dyDescent="0.2">
      <c r="B136" s="19"/>
      <c r="C136" s="20"/>
      <c r="D136" s="19"/>
      <c r="E136" s="20"/>
      <c r="F136" s="19"/>
      <c r="G136" s="15" t="str">
        <f>IF(ISBLANK('1. Index'!$C$13),"-",IF(Tabulka2[[#This Row],[m/ž]]="M",VLOOKUP(Tabulka2[[#This Row],[ročník]],'2. Kategorie'!B:E,3,0),IF(Tabulka2[[#This Row],[m/ž]]="Z",VLOOKUP(Tabulka2[[#This Row],[ročník]],'2. Kategorie'!B:E,4,0),"?")))</f>
        <v>?</v>
      </c>
      <c r="H136" s="11" t="str">
        <f>IF(COUNTIFS(Tabulka2[start. č.],Tabulka2[[#This Row],[start. č.]])&gt;1,"duplicita!","ok")</f>
        <v>ok</v>
      </c>
    </row>
    <row r="137" spans="2:8" x14ac:dyDescent="0.2">
      <c r="B137" s="19"/>
      <c r="C137" s="20"/>
      <c r="D137" s="19"/>
      <c r="E137" s="20"/>
      <c r="F137" s="19"/>
      <c r="G137" s="15" t="str">
        <f>IF(ISBLANK('1. Index'!$C$13),"-",IF(Tabulka2[[#This Row],[m/ž]]="M",VLOOKUP(Tabulka2[[#This Row],[ročník]],'2. Kategorie'!B:E,3,0),IF(Tabulka2[[#This Row],[m/ž]]="Z",VLOOKUP(Tabulka2[[#This Row],[ročník]],'2. Kategorie'!B:E,4,0),"?")))</f>
        <v>?</v>
      </c>
      <c r="H137" s="11" t="str">
        <f>IF(COUNTIFS(Tabulka2[start. č.],Tabulka2[[#This Row],[start. č.]])&gt;1,"duplicita!","ok")</f>
        <v>ok</v>
      </c>
    </row>
    <row r="138" spans="2:8" x14ac:dyDescent="0.2">
      <c r="B138" s="19"/>
      <c r="C138" s="20"/>
      <c r="D138" s="19"/>
      <c r="E138" s="20"/>
      <c r="F138" s="19"/>
      <c r="G138" s="15" t="str">
        <f>IF(ISBLANK('1. Index'!$C$13),"-",IF(Tabulka2[[#This Row],[m/ž]]="M",VLOOKUP(Tabulka2[[#This Row],[ročník]],'2. Kategorie'!B:E,3,0),IF(Tabulka2[[#This Row],[m/ž]]="Z",VLOOKUP(Tabulka2[[#This Row],[ročník]],'2. Kategorie'!B:E,4,0),"?")))</f>
        <v>?</v>
      </c>
      <c r="H138" s="11" t="str">
        <f>IF(COUNTIFS(Tabulka2[start. č.],Tabulka2[[#This Row],[start. č.]])&gt;1,"duplicita!","ok")</f>
        <v>ok</v>
      </c>
    </row>
    <row r="139" spans="2:8" x14ac:dyDescent="0.2">
      <c r="B139" s="19"/>
      <c r="C139" s="20"/>
      <c r="D139" s="19"/>
      <c r="E139" s="20"/>
      <c r="F139" s="19"/>
      <c r="G139" s="15" t="str">
        <f>IF(ISBLANK('1. Index'!$C$13),"-",IF(Tabulka2[[#This Row],[m/ž]]="M",VLOOKUP(Tabulka2[[#This Row],[ročník]],'2. Kategorie'!B:E,3,0),IF(Tabulka2[[#This Row],[m/ž]]="Z",VLOOKUP(Tabulka2[[#This Row],[ročník]],'2. Kategorie'!B:E,4,0),"?")))</f>
        <v>?</v>
      </c>
      <c r="H139" s="11" t="str">
        <f>IF(COUNTIFS(Tabulka2[start. č.],Tabulka2[[#This Row],[start. č.]])&gt;1,"duplicita!","ok")</f>
        <v>ok</v>
      </c>
    </row>
    <row r="140" spans="2:8" x14ac:dyDescent="0.2">
      <c r="B140" s="19"/>
      <c r="C140" s="20"/>
      <c r="D140" s="19"/>
      <c r="E140" s="20"/>
      <c r="F140" s="19"/>
      <c r="G140" s="15" t="str">
        <f>IF(ISBLANK('1. Index'!$C$13),"-",IF(Tabulka2[[#This Row],[m/ž]]="M",VLOOKUP(Tabulka2[[#This Row],[ročník]],'2. Kategorie'!B:E,3,0),IF(Tabulka2[[#This Row],[m/ž]]="Z",VLOOKUP(Tabulka2[[#This Row],[ročník]],'2. Kategorie'!B:E,4,0),"?")))</f>
        <v>?</v>
      </c>
      <c r="H140" s="11" t="str">
        <f>IF(COUNTIFS(Tabulka2[start. č.],Tabulka2[[#This Row],[start. č.]])&gt;1,"duplicita!","ok")</f>
        <v>ok</v>
      </c>
    </row>
    <row r="141" spans="2:8" x14ac:dyDescent="0.2">
      <c r="B141" s="19"/>
      <c r="C141" s="20"/>
      <c r="D141" s="19"/>
      <c r="E141" s="20"/>
      <c r="F141" s="19"/>
      <c r="G141" s="15" t="str">
        <f>IF(ISBLANK('1. Index'!$C$13),"-",IF(Tabulka2[[#This Row],[m/ž]]="M",VLOOKUP(Tabulka2[[#This Row],[ročník]],'2. Kategorie'!B:E,3,0),IF(Tabulka2[[#This Row],[m/ž]]="Z",VLOOKUP(Tabulka2[[#This Row],[ročník]],'2. Kategorie'!B:E,4,0),"?")))</f>
        <v>?</v>
      </c>
      <c r="H141" s="11" t="str">
        <f>IF(COUNTIFS(Tabulka2[start. č.],Tabulka2[[#This Row],[start. č.]])&gt;1,"duplicita!","ok")</f>
        <v>ok</v>
      </c>
    </row>
    <row r="142" spans="2:8" x14ac:dyDescent="0.2">
      <c r="B142" s="19"/>
      <c r="C142" s="20"/>
      <c r="D142" s="19"/>
      <c r="E142" s="20"/>
      <c r="F142" s="19"/>
      <c r="G142" s="15" t="str">
        <f>IF(ISBLANK('1. Index'!$C$13),"-",IF(Tabulka2[[#This Row],[m/ž]]="M",VLOOKUP(Tabulka2[[#This Row],[ročník]],'2. Kategorie'!B:E,3,0),IF(Tabulka2[[#This Row],[m/ž]]="Z",VLOOKUP(Tabulka2[[#This Row],[ročník]],'2. Kategorie'!B:E,4,0),"?")))</f>
        <v>?</v>
      </c>
      <c r="H142" s="11" t="str">
        <f>IF(COUNTIFS(Tabulka2[start. č.],Tabulka2[[#This Row],[start. č.]])&gt;1,"duplicita!","ok")</f>
        <v>ok</v>
      </c>
    </row>
    <row r="143" spans="2:8" x14ac:dyDescent="0.2">
      <c r="B143" s="19"/>
      <c r="C143" s="20"/>
      <c r="D143" s="19"/>
      <c r="E143" s="20"/>
      <c r="F143" s="19"/>
      <c r="G143" s="15" t="str">
        <f>IF(ISBLANK('1. Index'!$C$13),"-",IF(Tabulka2[[#This Row],[m/ž]]="M",VLOOKUP(Tabulka2[[#This Row],[ročník]],'2. Kategorie'!B:E,3,0),IF(Tabulka2[[#This Row],[m/ž]]="Z",VLOOKUP(Tabulka2[[#This Row],[ročník]],'2. Kategorie'!B:E,4,0),"?")))</f>
        <v>?</v>
      </c>
      <c r="H143" s="11" t="str">
        <f>IF(COUNTIFS(Tabulka2[start. č.],Tabulka2[[#This Row],[start. č.]])&gt;1,"duplicita!","ok")</f>
        <v>ok</v>
      </c>
    </row>
    <row r="144" spans="2:8" x14ac:dyDescent="0.2">
      <c r="B144" s="19"/>
      <c r="C144" s="20"/>
      <c r="D144" s="19"/>
      <c r="E144" s="20"/>
      <c r="F144" s="19"/>
      <c r="G144" s="15" t="str">
        <f>IF(ISBLANK('1. Index'!$C$13),"-",IF(Tabulka2[[#This Row],[m/ž]]="M",VLOOKUP(Tabulka2[[#This Row],[ročník]],'2. Kategorie'!B:E,3,0),IF(Tabulka2[[#This Row],[m/ž]]="Z",VLOOKUP(Tabulka2[[#This Row],[ročník]],'2. Kategorie'!B:E,4,0),"?")))</f>
        <v>?</v>
      </c>
      <c r="H144" s="11" t="str">
        <f>IF(COUNTIFS(Tabulka2[start. č.],Tabulka2[[#This Row],[start. č.]])&gt;1,"duplicita!","ok")</f>
        <v>ok</v>
      </c>
    </row>
    <row r="145" spans="2:8" x14ac:dyDescent="0.2">
      <c r="B145" s="19"/>
      <c r="C145" s="20"/>
      <c r="D145" s="19"/>
      <c r="E145" s="20"/>
      <c r="F145" s="19"/>
      <c r="G145" s="15" t="str">
        <f>IF(ISBLANK('1. Index'!$C$13),"-",IF(Tabulka2[[#This Row],[m/ž]]="M",VLOOKUP(Tabulka2[[#This Row],[ročník]],'2. Kategorie'!B:E,3,0),IF(Tabulka2[[#This Row],[m/ž]]="Z",VLOOKUP(Tabulka2[[#This Row],[ročník]],'2. Kategorie'!B:E,4,0),"?")))</f>
        <v>?</v>
      </c>
      <c r="H145" s="11" t="str">
        <f>IF(COUNTIFS(Tabulka2[start. č.],Tabulka2[[#This Row],[start. č.]])&gt;1,"duplicita!","ok")</f>
        <v>ok</v>
      </c>
    </row>
    <row r="146" spans="2:8" x14ac:dyDescent="0.2">
      <c r="B146" s="19"/>
      <c r="C146" s="20"/>
      <c r="D146" s="19"/>
      <c r="E146" s="20"/>
      <c r="F146" s="19"/>
      <c r="G146" s="15" t="str">
        <f>IF(ISBLANK('1. Index'!$C$13),"-",IF(Tabulka2[[#This Row],[m/ž]]="M",VLOOKUP(Tabulka2[[#This Row],[ročník]],'2. Kategorie'!B:E,3,0),IF(Tabulka2[[#This Row],[m/ž]]="Z",VLOOKUP(Tabulka2[[#This Row],[ročník]],'2. Kategorie'!B:E,4,0),"?")))</f>
        <v>?</v>
      </c>
      <c r="H146" s="11" t="str">
        <f>IF(COUNTIFS(Tabulka2[start. č.],Tabulka2[[#This Row],[start. č.]])&gt;1,"duplicita!","ok")</f>
        <v>ok</v>
      </c>
    </row>
    <row r="147" spans="2:8" x14ac:dyDescent="0.2">
      <c r="B147" s="19"/>
      <c r="C147" s="20"/>
      <c r="D147" s="19"/>
      <c r="E147" s="20"/>
      <c r="F147" s="19"/>
      <c r="G147" s="15" t="str">
        <f>IF(ISBLANK('1. Index'!$C$13),"-",IF(Tabulka2[[#This Row],[m/ž]]="M",VLOOKUP(Tabulka2[[#This Row],[ročník]],'2. Kategorie'!B:E,3,0),IF(Tabulka2[[#This Row],[m/ž]]="Z",VLOOKUP(Tabulka2[[#This Row],[ročník]],'2. Kategorie'!B:E,4,0),"?")))</f>
        <v>?</v>
      </c>
      <c r="H147" s="11" t="str">
        <f>IF(COUNTIFS(Tabulka2[start. č.],Tabulka2[[#This Row],[start. č.]])&gt;1,"duplicita!","ok")</f>
        <v>ok</v>
      </c>
    </row>
    <row r="148" spans="2:8" x14ac:dyDescent="0.2">
      <c r="B148" s="19"/>
      <c r="C148" s="20"/>
      <c r="D148" s="19"/>
      <c r="E148" s="20"/>
      <c r="F148" s="19"/>
      <c r="G148" s="15" t="str">
        <f>IF(ISBLANK('1. Index'!$C$13),"-",IF(Tabulka2[[#This Row],[m/ž]]="M",VLOOKUP(Tabulka2[[#This Row],[ročník]],'2. Kategorie'!B:E,3,0),IF(Tabulka2[[#This Row],[m/ž]]="Z",VLOOKUP(Tabulka2[[#This Row],[ročník]],'2. Kategorie'!B:E,4,0),"?")))</f>
        <v>?</v>
      </c>
      <c r="H148" s="11" t="str">
        <f>IF(COUNTIFS(Tabulka2[start. č.],Tabulka2[[#This Row],[start. č.]])&gt;1,"duplicita!","ok")</f>
        <v>ok</v>
      </c>
    </row>
    <row r="149" spans="2:8" x14ac:dyDescent="0.2">
      <c r="B149" s="19"/>
      <c r="C149" s="20"/>
      <c r="D149" s="19"/>
      <c r="E149" s="20"/>
      <c r="F149" s="19"/>
      <c r="G149" s="15" t="str">
        <f>IF(ISBLANK('1. Index'!$C$13),"-",IF(Tabulka2[[#This Row],[m/ž]]="M",VLOOKUP(Tabulka2[[#This Row],[ročník]],'2. Kategorie'!B:E,3,0),IF(Tabulka2[[#This Row],[m/ž]]="Z",VLOOKUP(Tabulka2[[#This Row],[ročník]],'2. Kategorie'!B:E,4,0),"?")))</f>
        <v>?</v>
      </c>
      <c r="H149" s="11" t="str">
        <f>IF(COUNTIFS(Tabulka2[start. č.],Tabulka2[[#This Row],[start. č.]])&gt;1,"duplicita!","ok")</f>
        <v>ok</v>
      </c>
    </row>
    <row r="150" spans="2:8" x14ac:dyDescent="0.2">
      <c r="B150" s="19"/>
      <c r="C150" s="20"/>
      <c r="D150" s="19"/>
      <c r="E150" s="20"/>
      <c r="F150" s="19"/>
      <c r="G150" s="15" t="str">
        <f>IF(ISBLANK('1. Index'!$C$13),"-",IF(Tabulka2[[#This Row],[m/ž]]="M",VLOOKUP(Tabulka2[[#This Row],[ročník]],'2. Kategorie'!B:E,3,0),IF(Tabulka2[[#This Row],[m/ž]]="Z",VLOOKUP(Tabulka2[[#This Row],[ročník]],'2. Kategorie'!B:E,4,0),"?")))</f>
        <v>?</v>
      </c>
      <c r="H150" s="11" t="str">
        <f>IF(COUNTIFS(Tabulka2[start. č.],Tabulka2[[#This Row],[start. č.]])&gt;1,"duplicita!","ok")</f>
        <v>ok</v>
      </c>
    </row>
    <row r="151" spans="2:8" x14ac:dyDescent="0.2">
      <c r="B151" s="19"/>
      <c r="C151" s="20"/>
      <c r="D151" s="19"/>
      <c r="E151" s="20"/>
      <c r="F151" s="19"/>
      <c r="G151" s="15" t="str">
        <f>IF(ISBLANK('1. Index'!$C$13),"-",IF(Tabulka2[[#This Row],[m/ž]]="M",VLOOKUP(Tabulka2[[#This Row],[ročník]],'2. Kategorie'!B:E,3,0),IF(Tabulka2[[#This Row],[m/ž]]="Z",VLOOKUP(Tabulka2[[#This Row],[ročník]],'2. Kategorie'!B:E,4,0),"?")))</f>
        <v>?</v>
      </c>
      <c r="H151" s="11" t="str">
        <f>IF(COUNTIFS(Tabulka2[start. č.],Tabulka2[[#This Row],[start. č.]])&gt;1,"duplicita!","ok")</f>
        <v>ok</v>
      </c>
    </row>
    <row r="152" spans="2:8" x14ac:dyDescent="0.2">
      <c r="B152" s="19"/>
      <c r="C152" s="20"/>
      <c r="D152" s="19"/>
      <c r="E152" s="20"/>
      <c r="F152" s="19"/>
      <c r="G152" s="15" t="str">
        <f>IF(ISBLANK('1. Index'!$C$13),"-",IF(Tabulka2[[#This Row],[m/ž]]="M",VLOOKUP(Tabulka2[[#This Row],[ročník]],'2. Kategorie'!B:E,3,0),IF(Tabulka2[[#This Row],[m/ž]]="Z",VLOOKUP(Tabulka2[[#This Row],[ročník]],'2. Kategorie'!B:E,4,0),"?")))</f>
        <v>?</v>
      </c>
      <c r="H152" s="11" t="str">
        <f>IF(COUNTIFS(Tabulka2[start. č.],Tabulka2[[#This Row],[start. č.]])&gt;1,"duplicita!","ok")</f>
        <v>ok</v>
      </c>
    </row>
    <row r="153" spans="2:8" x14ac:dyDescent="0.2">
      <c r="B153" s="19"/>
      <c r="C153" s="20"/>
      <c r="D153" s="19"/>
      <c r="E153" s="20"/>
      <c r="F153" s="19"/>
      <c r="G153" s="15" t="str">
        <f>IF(ISBLANK('1. Index'!$C$13),"-",IF(Tabulka2[[#This Row],[m/ž]]="M",VLOOKUP(Tabulka2[[#This Row],[ročník]],'2. Kategorie'!B:E,3,0),IF(Tabulka2[[#This Row],[m/ž]]="Z",VLOOKUP(Tabulka2[[#This Row],[ročník]],'2. Kategorie'!B:E,4,0),"?")))</f>
        <v>?</v>
      </c>
      <c r="H153" s="11" t="str">
        <f>IF(COUNTIFS(Tabulka2[start. č.],Tabulka2[[#This Row],[start. č.]])&gt;1,"duplicita!","ok")</f>
        <v>ok</v>
      </c>
    </row>
    <row r="154" spans="2:8" x14ac:dyDescent="0.2">
      <c r="B154" s="19"/>
      <c r="C154" s="20"/>
      <c r="D154" s="19"/>
      <c r="E154" s="20"/>
      <c r="F154" s="19"/>
      <c r="G154" s="15" t="str">
        <f>IF(ISBLANK('1. Index'!$C$13),"-",IF(Tabulka2[[#This Row],[m/ž]]="M",VLOOKUP(Tabulka2[[#This Row],[ročník]],'2. Kategorie'!B:E,3,0),IF(Tabulka2[[#This Row],[m/ž]]="Z",VLOOKUP(Tabulka2[[#This Row],[ročník]],'2. Kategorie'!B:E,4,0),"?")))</f>
        <v>?</v>
      </c>
      <c r="H154" s="11" t="str">
        <f>IF(COUNTIFS(Tabulka2[start. č.],Tabulka2[[#This Row],[start. č.]])&gt;1,"duplicita!","ok")</f>
        <v>ok</v>
      </c>
    </row>
    <row r="155" spans="2:8" x14ac:dyDescent="0.2">
      <c r="B155" s="19"/>
      <c r="C155" s="20"/>
      <c r="D155" s="19"/>
      <c r="E155" s="20"/>
      <c r="F155" s="19"/>
      <c r="G155" s="15" t="str">
        <f>IF(ISBLANK('1. Index'!$C$13),"-",IF(Tabulka2[[#This Row],[m/ž]]="M",VLOOKUP(Tabulka2[[#This Row],[ročník]],'2. Kategorie'!B:E,3,0),IF(Tabulka2[[#This Row],[m/ž]]="Z",VLOOKUP(Tabulka2[[#This Row],[ročník]],'2. Kategorie'!B:E,4,0),"?")))</f>
        <v>?</v>
      </c>
      <c r="H155" s="11" t="str">
        <f>IF(COUNTIFS(Tabulka2[start. č.],Tabulka2[[#This Row],[start. č.]])&gt;1,"duplicita!","ok")</f>
        <v>ok</v>
      </c>
    </row>
    <row r="156" spans="2:8" x14ac:dyDescent="0.2">
      <c r="B156" s="19"/>
      <c r="C156" s="20"/>
      <c r="D156" s="19"/>
      <c r="E156" s="20"/>
      <c r="F156" s="19"/>
      <c r="G156" s="15" t="str">
        <f>IF(ISBLANK('1. Index'!$C$13),"-",IF(Tabulka2[[#This Row],[m/ž]]="M",VLOOKUP(Tabulka2[[#This Row],[ročník]],'2. Kategorie'!B:E,3,0),IF(Tabulka2[[#This Row],[m/ž]]="Z",VLOOKUP(Tabulka2[[#This Row],[ročník]],'2. Kategorie'!B:E,4,0),"?")))</f>
        <v>?</v>
      </c>
      <c r="H156" s="11" t="str">
        <f>IF(COUNTIFS(Tabulka2[start. č.],Tabulka2[[#This Row],[start. č.]])&gt;1,"duplicita!","ok")</f>
        <v>ok</v>
      </c>
    </row>
    <row r="157" spans="2:8" x14ac:dyDescent="0.2">
      <c r="B157" s="19"/>
      <c r="C157" s="20"/>
      <c r="D157" s="19"/>
      <c r="E157" s="20"/>
      <c r="F157" s="19"/>
      <c r="G157" s="15" t="str">
        <f>IF(ISBLANK('1. Index'!$C$13),"-",IF(Tabulka2[[#This Row],[m/ž]]="M",VLOOKUP(Tabulka2[[#This Row],[ročník]],'2. Kategorie'!B:E,3,0),IF(Tabulka2[[#This Row],[m/ž]]="Z",VLOOKUP(Tabulka2[[#This Row],[ročník]],'2. Kategorie'!B:E,4,0),"?")))</f>
        <v>?</v>
      </c>
      <c r="H157" s="11" t="str">
        <f>IF(COUNTIFS(Tabulka2[start. č.],Tabulka2[[#This Row],[start. č.]])&gt;1,"duplicita!","ok")</f>
        <v>ok</v>
      </c>
    </row>
    <row r="158" spans="2:8" x14ac:dyDescent="0.2">
      <c r="B158" s="19"/>
      <c r="C158" s="20"/>
      <c r="D158" s="19"/>
      <c r="E158" s="20"/>
      <c r="F158" s="19"/>
      <c r="G158" s="15" t="str">
        <f>IF(ISBLANK('1. Index'!$C$13),"-",IF(Tabulka2[[#This Row],[m/ž]]="M",VLOOKUP(Tabulka2[[#This Row],[ročník]],'2. Kategorie'!B:E,3,0),IF(Tabulka2[[#This Row],[m/ž]]="Z",VLOOKUP(Tabulka2[[#This Row],[ročník]],'2. Kategorie'!B:E,4,0),"?")))</f>
        <v>?</v>
      </c>
      <c r="H158" s="11" t="str">
        <f>IF(COUNTIFS(Tabulka2[start. č.],Tabulka2[[#This Row],[start. č.]])&gt;1,"duplicita!","ok")</f>
        <v>ok</v>
      </c>
    </row>
    <row r="159" spans="2:8" x14ac:dyDescent="0.2">
      <c r="B159" s="19"/>
      <c r="C159" s="20"/>
      <c r="D159" s="19"/>
      <c r="E159" s="20"/>
      <c r="F159" s="19"/>
      <c r="G159" s="15" t="str">
        <f>IF(ISBLANK('1. Index'!$C$13),"-",IF(Tabulka2[[#This Row],[m/ž]]="M",VLOOKUP(Tabulka2[[#This Row],[ročník]],'2. Kategorie'!B:E,3,0),IF(Tabulka2[[#This Row],[m/ž]]="Z",VLOOKUP(Tabulka2[[#This Row],[ročník]],'2. Kategorie'!B:E,4,0),"?")))</f>
        <v>?</v>
      </c>
      <c r="H159" s="11" t="str">
        <f>IF(COUNTIFS(Tabulka2[start. č.],Tabulka2[[#This Row],[start. č.]])&gt;1,"duplicita!","ok")</f>
        <v>ok</v>
      </c>
    </row>
    <row r="160" spans="2:8" x14ac:dyDescent="0.2">
      <c r="B160" s="19"/>
      <c r="C160" s="20"/>
      <c r="D160" s="19"/>
      <c r="E160" s="20"/>
      <c r="F160" s="19"/>
      <c r="G160" s="15" t="str">
        <f>IF(ISBLANK('1. Index'!$C$13),"-",IF(Tabulka2[[#This Row],[m/ž]]="M",VLOOKUP(Tabulka2[[#This Row],[ročník]],'2. Kategorie'!B:E,3,0),IF(Tabulka2[[#This Row],[m/ž]]="Z",VLOOKUP(Tabulka2[[#This Row],[ročník]],'2. Kategorie'!B:E,4,0),"?")))</f>
        <v>?</v>
      </c>
      <c r="H160" s="11" t="str">
        <f>IF(COUNTIFS(Tabulka2[start. č.],Tabulka2[[#This Row],[start. č.]])&gt;1,"duplicita!","ok")</f>
        <v>ok</v>
      </c>
    </row>
    <row r="161" spans="2:8" x14ac:dyDescent="0.2">
      <c r="B161" s="19"/>
      <c r="C161" s="20"/>
      <c r="D161" s="19"/>
      <c r="E161" s="20"/>
      <c r="F161" s="19"/>
      <c r="G161" s="15" t="str">
        <f>IF(ISBLANK('1. Index'!$C$13),"-",IF(Tabulka2[[#This Row],[m/ž]]="M",VLOOKUP(Tabulka2[[#This Row],[ročník]],'2. Kategorie'!B:E,3,0),IF(Tabulka2[[#This Row],[m/ž]]="Z",VLOOKUP(Tabulka2[[#This Row],[ročník]],'2. Kategorie'!B:E,4,0),"?")))</f>
        <v>?</v>
      </c>
      <c r="H161" s="11" t="str">
        <f>IF(COUNTIFS(Tabulka2[start. č.],Tabulka2[[#This Row],[start. č.]])&gt;1,"duplicita!","ok")</f>
        <v>ok</v>
      </c>
    </row>
    <row r="162" spans="2:8" x14ac:dyDescent="0.2">
      <c r="B162" s="19"/>
      <c r="C162" s="20"/>
      <c r="D162" s="19"/>
      <c r="E162" s="20"/>
      <c r="F162" s="19"/>
      <c r="G162" s="15" t="str">
        <f>IF(ISBLANK('1. Index'!$C$13),"-",IF(Tabulka2[[#This Row],[m/ž]]="M",VLOOKUP(Tabulka2[[#This Row],[ročník]],'2. Kategorie'!B:E,3,0),IF(Tabulka2[[#This Row],[m/ž]]="Z",VLOOKUP(Tabulka2[[#This Row],[ročník]],'2. Kategorie'!B:E,4,0),"?")))</f>
        <v>?</v>
      </c>
      <c r="H162" s="11" t="str">
        <f>IF(COUNTIFS(Tabulka2[start. č.],Tabulka2[[#This Row],[start. č.]])&gt;1,"duplicita!","ok")</f>
        <v>ok</v>
      </c>
    </row>
    <row r="163" spans="2:8" x14ac:dyDescent="0.2">
      <c r="B163" s="19"/>
      <c r="C163" s="20"/>
      <c r="D163" s="19"/>
      <c r="E163" s="20"/>
      <c r="F163" s="19"/>
      <c r="G163" s="15" t="str">
        <f>IF(ISBLANK('1. Index'!$C$13),"-",IF(Tabulka2[[#This Row],[m/ž]]="M",VLOOKUP(Tabulka2[[#This Row],[ročník]],'2. Kategorie'!B:E,3,0),IF(Tabulka2[[#This Row],[m/ž]]="Z",VLOOKUP(Tabulka2[[#This Row],[ročník]],'2. Kategorie'!B:E,4,0),"?")))</f>
        <v>?</v>
      </c>
      <c r="H163" s="11" t="str">
        <f>IF(COUNTIFS(Tabulka2[start. č.],Tabulka2[[#This Row],[start. č.]])&gt;1,"duplicita!","ok")</f>
        <v>ok</v>
      </c>
    </row>
    <row r="164" spans="2:8" x14ac:dyDescent="0.2">
      <c r="B164" s="19"/>
      <c r="C164" s="20"/>
      <c r="D164" s="19"/>
      <c r="E164" s="20"/>
      <c r="F164" s="19"/>
      <c r="G164" s="15" t="str">
        <f>IF(ISBLANK('1. Index'!$C$13),"-",IF(Tabulka2[[#This Row],[m/ž]]="M",VLOOKUP(Tabulka2[[#This Row],[ročník]],'2. Kategorie'!B:E,3,0),IF(Tabulka2[[#This Row],[m/ž]]="Z",VLOOKUP(Tabulka2[[#This Row],[ročník]],'2. Kategorie'!B:E,4,0),"?")))</f>
        <v>?</v>
      </c>
      <c r="H164" s="11" t="str">
        <f>IF(COUNTIFS(Tabulka2[start. č.],Tabulka2[[#This Row],[start. č.]])&gt;1,"duplicita!","ok")</f>
        <v>ok</v>
      </c>
    </row>
    <row r="165" spans="2:8" x14ac:dyDescent="0.2">
      <c r="B165" s="19"/>
      <c r="C165" s="20"/>
      <c r="D165" s="19"/>
      <c r="E165" s="20"/>
      <c r="F165" s="19"/>
      <c r="G165" s="15" t="str">
        <f>IF(ISBLANK('1. Index'!$C$13),"-",IF(Tabulka2[[#This Row],[m/ž]]="M",VLOOKUP(Tabulka2[[#This Row],[ročník]],'2. Kategorie'!B:E,3,0),IF(Tabulka2[[#This Row],[m/ž]]="Z",VLOOKUP(Tabulka2[[#This Row],[ročník]],'2. Kategorie'!B:E,4,0),"?")))</f>
        <v>?</v>
      </c>
      <c r="H165" s="11" t="str">
        <f>IF(COUNTIFS(Tabulka2[start. č.],Tabulka2[[#This Row],[start. č.]])&gt;1,"duplicita!","ok")</f>
        <v>ok</v>
      </c>
    </row>
    <row r="166" spans="2:8" x14ac:dyDescent="0.2">
      <c r="B166" s="19"/>
      <c r="C166" s="20"/>
      <c r="D166" s="19"/>
      <c r="E166" s="20"/>
      <c r="F166" s="19"/>
      <c r="G166" s="15" t="str">
        <f>IF(ISBLANK('1. Index'!$C$13),"-",IF(Tabulka2[[#This Row],[m/ž]]="M",VLOOKUP(Tabulka2[[#This Row],[ročník]],'2. Kategorie'!B:E,3,0),IF(Tabulka2[[#This Row],[m/ž]]="Z",VLOOKUP(Tabulka2[[#This Row],[ročník]],'2. Kategorie'!B:E,4,0),"?")))</f>
        <v>?</v>
      </c>
      <c r="H166" s="11" t="str">
        <f>IF(COUNTIFS(Tabulka2[start. č.],Tabulka2[[#This Row],[start. č.]])&gt;1,"duplicita!","ok")</f>
        <v>ok</v>
      </c>
    </row>
    <row r="167" spans="2:8" x14ac:dyDescent="0.2">
      <c r="B167" s="19"/>
      <c r="C167" s="20"/>
      <c r="D167" s="19"/>
      <c r="E167" s="20"/>
      <c r="F167" s="19"/>
      <c r="G167" s="15" t="str">
        <f>IF(ISBLANK('1. Index'!$C$13),"-",IF(Tabulka2[[#This Row],[m/ž]]="M",VLOOKUP(Tabulka2[[#This Row],[ročník]],'2. Kategorie'!B:E,3,0),IF(Tabulka2[[#This Row],[m/ž]]="Z",VLOOKUP(Tabulka2[[#This Row],[ročník]],'2. Kategorie'!B:E,4,0),"?")))</f>
        <v>?</v>
      </c>
      <c r="H167" s="11" t="str">
        <f>IF(COUNTIFS(Tabulka2[start. č.],Tabulka2[[#This Row],[start. č.]])&gt;1,"duplicita!","ok")</f>
        <v>ok</v>
      </c>
    </row>
    <row r="168" spans="2:8" x14ac:dyDescent="0.2">
      <c r="B168" s="19"/>
      <c r="C168" s="20"/>
      <c r="D168" s="19"/>
      <c r="E168" s="20"/>
      <c r="F168" s="19"/>
      <c r="G168" s="15" t="str">
        <f>IF(ISBLANK('1. Index'!$C$13),"-",IF(Tabulka2[[#This Row],[m/ž]]="M",VLOOKUP(Tabulka2[[#This Row],[ročník]],'2. Kategorie'!B:E,3,0),IF(Tabulka2[[#This Row],[m/ž]]="Z",VLOOKUP(Tabulka2[[#This Row],[ročník]],'2. Kategorie'!B:E,4,0),"?")))</f>
        <v>?</v>
      </c>
      <c r="H168" s="11" t="str">
        <f>IF(COUNTIFS(Tabulka2[start. č.],Tabulka2[[#This Row],[start. č.]])&gt;1,"duplicita!","ok")</f>
        <v>ok</v>
      </c>
    </row>
    <row r="169" spans="2:8" x14ac:dyDescent="0.2">
      <c r="B169" s="19"/>
      <c r="C169" s="20"/>
      <c r="D169" s="19"/>
      <c r="E169" s="20"/>
      <c r="F169" s="19"/>
      <c r="G169" s="15" t="str">
        <f>IF(ISBLANK('1. Index'!$C$13),"-",IF(Tabulka2[[#This Row],[m/ž]]="M",VLOOKUP(Tabulka2[[#This Row],[ročník]],'2. Kategorie'!B:E,3,0),IF(Tabulka2[[#This Row],[m/ž]]="Z",VLOOKUP(Tabulka2[[#This Row],[ročník]],'2. Kategorie'!B:E,4,0),"?")))</f>
        <v>?</v>
      </c>
      <c r="H169" s="11" t="str">
        <f>IF(COUNTIFS(Tabulka2[start. č.],Tabulka2[[#This Row],[start. č.]])&gt;1,"duplicita!","ok")</f>
        <v>ok</v>
      </c>
    </row>
    <row r="170" spans="2:8" x14ac:dyDescent="0.2">
      <c r="B170" s="19"/>
      <c r="C170" s="20"/>
      <c r="D170" s="19"/>
      <c r="E170" s="20"/>
      <c r="F170" s="19"/>
      <c r="G170" s="15" t="str">
        <f>IF(ISBLANK('1. Index'!$C$13),"-",IF(Tabulka2[[#This Row],[m/ž]]="M",VLOOKUP(Tabulka2[[#This Row],[ročník]],'2. Kategorie'!B:E,3,0),IF(Tabulka2[[#This Row],[m/ž]]="Z",VLOOKUP(Tabulka2[[#This Row],[ročník]],'2. Kategorie'!B:E,4,0),"?")))</f>
        <v>?</v>
      </c>
      <c r="H170" s="11" t="str">
        <f>IF(COUNTIFS(Tabulka2[start. č.],Tabulka2[[#This Row],[start. č.]])&gt;1,"duplicita!","ok")</f>
        <v>ok</v>
      </c>
    </row>
    <row r="171" spans="2:8" x14ac:dyDescent="0.2">
      <c r="B171" s="19"/>
      <c r="C171" s="20"/>
      <c r="D171" s="19"/>
      <c r="E171" s="20"/>
      <c r="F171" s="19"/>
      <c r="G171" s="15" t="str">
        <f>IF(ISBLANK('1. Index'!$C$13),"-",IF(Tabulka2[[#This Row],[m/ž]]="M",VLOOKUP(Tabulka2[[#This Row],[ročník]],'2. Kategorie'!B:E,3,0),IF(Tabulka2[[#This Row],[m/ž]]="Z",VLOOKUP(Tabulka2[[#This Row],[ročník]],'2. Kategorie'!B:E,4,0),"?")))</f>
        <v>?</v>
      </c>
      <c r="H171" s="11" t="str">
        <f>IF(COUNTIFS(Tabulka2[start. č.],Tabulka2[[#This Row],[start. č.]])&gt;1,"duplicita!","ok")</f>
        <v>ok</v>
      </c>
    </row>
    <row r="172" spans="2:8" x14ac:dyDescent="0.2">
      <c r="B172" s="19"/>
      <c r="C172" s="20"/>
      <c r="D172" s="19"/>
      <c r="E172" s="20"/>
      <c r="F172" s="19"/>
      <c r="G172" s="15" t="str">
        <f>IF(ISBLANK('1. Index'!$C$13),"-",IF(Tabulka2[[#This Row],[m/ž]]="M",VLOOKUP(Tabulka2[[#This Row],[ročník]],'2. Kategorie'!B:E,3,0),IF(Tabulka2[[#This Row],[m/ž]]="Z",VLOOKUP(Tabulka2[[#This Row],[ročník]],'2. Kategorie'!B:E,4,0),"?")))</f>
        <v>?</v>
      </c>
      <c r="H172" s="11" t="str">
        <f>IF(COUNTIFS(Tabulka2[start. č.],Tabulka2[[#This Row],[start. č.]])&gt;1,"duplicita!","ok")</f>
        <v>ok</v>
      </c>
    </row>
    <row r="173" spans="2:8" x14ac:dyDescent="0.2">
      <c r="B173" s="19"/>
      <c r="C173" s="20"/>
      <c r="D173" s="19"/>
      <c r="E173" s="20"/>
      <c r="F173" s="19"/>
      <c r="G173" s="15" t="str">
        <f>IF(ISBLANK('1. Index'!$C$13),"-",IF(Tabulka2[[#This Row],[m/ž]]="M",VLOOKUP(Tabulka2[[#This Row],[ročník]],'2. Kategorie'!B:E,3,0),IF(Tabulka2[[#This Row],[m/ž]]="Z",VLOOKUP(Tabulka2[[#This Row],[ročník]],'2. Kategorie'!B:E,4,0),"?")))</f>
        <v>?</v>
      </c>
      <c r="H173" s="11" t="str">
        <f>IF(COUNTIFS(Tabulka2[start. č.],Tabulka2[[#This Row],[start. č.]])&gt;1,"duplicita!","ok")</f>
        <v>ok</v>
      </c>
    </row>
    <row r="174" spans="2:8" x14ac:dyDescent="0.2">
      <c r="B174" s="19"/>
      <c r="C174" s="20"/>
      <c r="D174" s="19"/>
      <c r="E174" s="20"/>
      <c r="F174" s="19"/>
      <c r="G174" s="15" t="str">
        <f>IF(ISBLANK('1. Index'!$C$13),"-",IF(Tabulka2[[#This Row],[m/ž]]="M",VLOOKUP(Tabulka2[[#This Row],[ročník]],'2. Kategorie'!B:E,3,0),IF(Tabulka2[[#This Row],[m/ž]]="Z",VLOOKUP(Tabulka2[[#This Row],[ročník]],'2. Kategorie'!B:E,4,0),"?")))</f>
        <v>?</v>
      </c>
      <c r="H174" s="11" t="str">
        <f>IF(COUNTIFS(Tabulka2[start. č.],Tabulka2[[#This Row],[start. č.]])&gt;1,"duplicita!","ok")</f>
        <v>ok</v>
      </c>
    </row>
    <row r="175" spans="2:8" x14ac:dyDescent="0.2">
      <c r="B175" s="19"/>
      <c r="C175" s="20"/>
      <c r="D175" s="19"/>
      <c r="E175" s="20"/>
      <c r="F175" s="19"/>
      <c r="G175" s="15" t="str">
        <f>IF(ISBLANK('1. Index'!$C$13),"-",IF(Tabulka2[[#This Row],[m/ž]]="M",VLOOKUP(Tabulka2[[#This Row],[ročník]],'2. Kategorie'!B:E,3,0),IF(Tabulka2[[#This Row],[m/ž]]="Z",VLOOKUP(Tabulka2[[#This Row],[ročník]],'2. Kategorie'!B:E,4,0),"?")))</f>
        <v>?</v>
      </c>
      <c r="H175" s="11" t="str">
        <f>IF(COUNTIFS(Tabulka2[start. č.],Tabulka2[[#This Row],[start. č.]])&gt;1,"duplicita!","ok")</f>
        <v>ok</v>
      </c>
    </row>
    <row r="176" spans="2:8" x14ac:dyDescent="0.2">
      <c r="B176" s="19"/>
      <c r="C176" s="20"/>
      <c r="D176" s="19"/>
      <c r="E176" s="20"/>
      <c r="F176" s="19"/>
      <c r="G176" s="15" t="str">
        <f>IF(ISBLANK('1. Index'!$C$13),"-",IF(Tabulka2[[#This Row],[m/ž]]="M",VLOOKUP(Tabulka2[[#This Row],[ročník]],'2. Kategorie'!B:E,3,0),IF(Tabulka2[[#This Row],[m/ž]]="Z",VLOOKUP(Tabulka2[[#This Row],[ročník]],'2. Kategorie'!B:E,4,0),"?")))</f>
        <v>?</v>
      </c>
      <c r="H176" s="11" t="str">
        <f>IF(COUNTIFS(Tabulka2[start. č.],Tabulka2[[#This Row],[start. č.]])&gt;1,"duplicita!","ok")</f>
        <v>ok</v>
      </c>
    </row>
    <row r="177" spans="2:8" x14ac:dyDescent="0.2">
      <c r="B177" s="19"/>
      <c r="C177" s="20"/>
      <c r="D177" s="19"/>
      <c r="E177" s="20"/>
      <c r="F177" s="19"/>
      <c r="G177" s="15" t="str">
        <f>IF(ISBLANK('1. Index'!$C$13),"-",IF(Tabulka2[[#This Row],[m/ž]]="M",VLOOKUP(Tabulka2[[#This Row],[ročník]],'2. Kategorie'!B:E,3,0),IF(Tabulka2[[#This Row],[m/ž]]="Z",VLOOKUP(Tabulka2[[#This Row],[ročník]],'2. Kategorie'!B:E,4,0),"?")))</f>
        <v>?</v>
      </c>
      <c r="H177" s="11" t="str">
        <f>IF(COUNTIFS(Tabulka2[start. č.],Tabulka2[[#This Row],[start. č.]])&gt;1,"duplicita!","ok")</f>
        <v>ok</v>
      </c>
    </row>
    <row r="178" spans="2:8" x14ac:dyDescent="0.2">
      <c r="B178" s="19"/>
      <c r="C178" s="20"/>
      <c r="D178" s="19"/>
      <c r="E178" s="20"/>
      <c r="F178" s="19"/>
      <c r="G178" s="15" t="str">
        <f>IF(ISBLANK('1. Index'!$C$13),"-",IF(Tabulka2[[#This Row],[m/ž]]="M",VLOOKUP(Tabulka2[[#This Row],[ročník]],'2. Kategorie'!B:E,3,0),IF(Tabulka2[[#This Row],[m/ž]]="Z",VLOOKUP(Tabulka2[[#This Row],[ročník]],'2. Kategorie'!B:E,4,0),"?")))</f>
        <v>?</v>
      </c>
      <c r="H178" s="11" t="str">
        <f>IF(COUNTIFS(Tabulka2[start. č.],Tabulka2[[#This Row],[start. č.]])&gt;1,"duplicita!","ok")</f>
        <v>ok</v>
      </c>
    </row>
    <row r="179" spans="2:8" x14ac:dyDescent="0.2">
      <c r="B179" s="19"/>
      <c r="C179" s="20"/>
      <c r="D179" s="19"/>
      <c r="E179" s="20"/>
      <c r="F179" s="19"/>
      <c r="G179" s="15" t="str">
        <f>IF(ISBLANK('1. Index'!$C$13),"-",IF(Tabulka2[[#This Row],[m/ž]]="M",VLOOKUP(Tabulka2[[#This Row],[ročník]],'2. Kategorie'!B:E,3,0),IF(Tabulka2[[#This Row],[m/ž]]="Z",VLOOKUP(Tabulka2[[#This Row],[ročník]],'2. Kategorie'!B:E,4,0),"?")))</f>
        <v>?</v>
      </c>
      <c r="H179" s="11" t="str">
        <f>IF(COUNTIFS(Tabulka2[start. č.],Tabulka2[[#This Row],[start. č.]])&gt;1,"duplicita!","ok")</f>
        <v>ok</v>
      </c>
    </row>
    <row r="180" spans="2:8" x14ac:dyDescent="0.2">
      <c r="B180" s="19"/>
      <c r="C180" s="20"/>
      <c r="D180" s="19"/>
      <c r="E180" s="20"/>
      <c r="F180" s="19"/>
      <c r="G180" s="15" t="str">
        <f>IF(ISBLANK('1. Index'!$C$13),"-",IF(Tabulka2[[#This Row],[m/ž]]="M",VLOOKUP(Tabulka2[[#This Row],[ročník]],'2. Kategorie'!B:E,3,0),IF(Tabulka2[[#This Row],[m/ž]]="Z",VLOOKUP(Tabulka2[[#This Row],[ročník]],'2. Kategorie'!B:E,4,0),"?")))</f>
        <v>?</v>
      </c>
      <c r="H180" s="11" t="str">
        <f>IF(COUNTIFS(Tabulka2[start. č.],Tabulka2[[#This Row],[start. č.]])&gt;1,"duplicita!","ok")</f>
        <v>ok</v>
      </c>
    </row>
    <row r="181" spans="2:8" x14ac:dyDescent="0.2">
      <c r="B181" s="19"/>
      <c r="C181" s="20"/>
      <c r="D181" s="19"/>
      <c r="E181" s="20"/>
      <c r="F181" s="19"/>
      <c r="G181" s="15" t="str">
        <f>IF(ISBLANK('1. Index'!$C$13),"-",IF(Tabulka2[[#This Row],[m/ž]]="M",VLOOKUP(Tabulka2[[#This Row],[ročník]],'2. Kategorie'!B:E,3,0),IF(Tabulka2[[#This Row],[m/ž]]="Z",VLOOKUP(Tabulka2[[#This Row],[ročník]],'2. Kategorie'!B:E,4,0),"?")))</f>
        <v>?</v>
      </c>
      <c r="H181" s="11" t="str">
        <f>IF(COUNTIFS(Tabulka2[start. č.],Tabulka2[[#This Row],[start. č.]])&gt;1,"duplicita!","ok")</f>
        <v>ok</v>
      </c>
    </row>
    <row r="182" spans="2:8" x14ac:dyDescent="0.2">
      <c r="B182" s="19"/>
      <c r="C182" s="20"/>
      <c r="D182" s="19"/>
      <c r="E182" s="20"/>
      <c r="F182" s="19"/>
      <c r="G182" s="15" t="str">
        <f>IF(ISBLANK('1. Index'!$C$13),"-",IF(Tabulka2[[#This Row],[m/ž]]="M",VLOOKUP(Tabulka2[[#This Row],[ročník]],'2. Kategorie'!B:E,3,0),IF(Tabulka2[[#This Row],[m/ž]]="Z",VLOOKUP(Tabulka2[[#This Row],[ročník]],'2. Kategorie'!B:E,4,0),"?")))</f>
        <v>?</v>
      </c>
      <c r="H182" s="11" t="str">
        <f>IF(COUNTIFS(Tabulka2[start. č.],Tabulka2[[#This Row],[start. č.]])&gt;1,"duplicita!","ok")</f>
        <v>ok</v>
      </c>
    </row>
    <row r="183" spans="2:8" x14ac:dyDescent="0.2">
      <c r="B183" s="19"/>
      <c r="C183" s="20"/>
      <c r="D183" s="19"/>
      <c r="E183" s="20"/>
      <c r="F183" s="19"/>
      <c r="G183" s="15" t="str">
        <f>IF(ISBLANK('1. Index'!$C$13),"-",IF(Tabulka2[[#This Row],[m/ž]]="M",VLOOKUP(Tabulka2[[#This Row],[ročník]],'2. Kategorie'!B:E,3,0),IF(Tabulka2[[#This Row],[m/ž]]="Z",VLOOKUP(Tabulka2[[#This Row],[ročník]],'2. Kategorie'!B:E,4,0),"?")))</f>
        <v>?</v>
      </c>
      <c r="H183" s="11" t="str">
        <f>IF(COUNTIFS(Tabulka2[start. č.],Tabulka2[[#This Row],[start. č.]])&gt;1,"duplicita!","ok")</f>
        <v>ok</v>
      </c>
    </row>
    <row r="184" spans="2:8" x14ac:dyDescent="0.2">
      <c r="B184" s="19"/>
      <c r="C184" s="20"/>
      <c r="D184" s="19"/>
      <c r="E184" s="20"/>
      <c r="F184" s="19"/>
      <c r="G184" s="15" t="str">
        <f>IF(ISBLANK('1. Index'!$C$13),"-",IF(Tabulka2[[#This Row],[m/ž]]="M",VLOOKUP(Tabulka2[[#This Row],[ročník]],'2. Kategorie'!B:E,3,0),IF(Tabulka2[[#This Row],[m/ž]]="Z",VLOOKUP(Tabulka2[[#This Row],[ročník]],'2. Kategorie'!B:E,4,0),"?")))</f>
        <v>?</v>
      </c>
      <c r="H184" s="11" t="str">
        <f>IF(COUNTIFS(Tabulka2[start. č.],Tabulka2[[#This Row],[start. č.]])&gt;1,"duplicita!","ok")</f>
        <v>ok</v>
      </c>
    </row>
    <row r="185" spans="2:8" x14ac:dyDescent="0.2">
      <c r="B185" s="19"/>
      <c r="C185" s="20"/>
      <c r="D185" s="19"/>
      <c r="E185" s="20"/>
      <c r="F185" s="19"/>
      <c r="G185" s="15" t="str">
        <f>IF(ISBLANK('1. Index'!$C$13),"-",IF(Tabulka2[[#This Row],[m/ž]]="M",VLOOKUP(Tabulka2[[#This Row],[ročník]],'2. Kategorie'!B:E,3,0),IF(Tabulka2[[#This Row],[m/ž]]="Z",VLOOKUP(Tabulka2[[#This Row],[ročník]],'2. Kategorie'!B:E,4,0),"?")))</f>
        <v>?</v>
      </c>
      <c r="H185" s="11" t="str">
        <f>IF(COUNTIFS(Tabulka2[start. č.],Tabulka2[[#This Row],[start. č.]])&gt;1,"duplicita!","ok")</f>
        <v>ok</v>
      </c>
    </row>
    <row r="186" spans="2:8" x14ac:dyDescent="0.2">
      <c r="B186" s="19"/>
      <c r="C186" s="20"/>
      <c r="D186" s="19"/>
      <c r="E186" s="20"/>
      <c r="F186" s="19"/>
      <c r="G186" s="15" t="str">
        <f>IF(ISBLANK('1. Index'!$C$13),"-",IF(Tabulka2[[#This Row],[m/ž]]="M",VLOOKUP(Tabulka2[[#This Row],[ročník]],'2. Kategorie'!B:E,3,0),IF(Tabulka2[[#This Row],[m/ž]]="Z",VLOOKUP(Tabulka2[[#This Row],[ročník]],'2. Kategorie'!B:E,4,0),"?")))</f>
        <v>?</v>
      </c>
      <c r="H186" s="11" t="str">
        <f>IF(COUNTIFS(Tabulka2[start. č.],Tabulka2[[#This Row],[start. č.]])&gt;1,"duplicita!","ok")</f>
        <v>ok</v>
      </c>
    </row>
    <row r="187" spans="2:8" x14ac:dyDescent="0.2">
      <c r="B187" s="19"/>
      <c r="C187" s="20"/>
      <c r="D187" s="19"/>
      <c r="E187" s="20"/>
      <c r="F187" s="19"/>
      <c r="G187" s="15" t="str">
        <f>IF(ISBLANK('1. Index'!$C$13),"-",IF(Tabulka2[[#This Row],[m/ž]]="M",VLOOKUP(Tabulka2[[#This Row],[ročník]],'2. Kategorie'!B:E,3,0),IF(Tabulka2[[#This Row],[m/ž]]="Z",VLOOKUP(Tabulka2[[#This Row],[ročník]],'2. Kategorie'!B:E,4,0),"?")))</f>
        <v>?</v>
      </c>
      <c r="H187" s="11" t="str">
        <f>IF(COUNTIFS(Tabulka2[start. č.],Tabulka2[[#This Row],[start. č.]])&gt;1,"duplicita!","ok")</f>
        <v>ok</v>
      </c>
    </row>
    <row r="188" spans="2:8" x14ac:dyDescent="0.2">
      <c r="B188" s="19"/>
      <c r="C188" s="20"/>
      <c r="D188" s="19"/>
      <c r="E188" s="20"/>
      <c r="F188" s="19"/>
      <c r="G188" s="15" t="str">
        <f>IF(ISBLANK('1. Index'!$C$13),"-",IF(Tabulka2[[#This Row],[m/ž]]="M",VLOOKUP(Tabulka2[[#This Row],[ročník]],'2. Kategorie'!B:E,3,0),IF(Tabulka2[[#This Row],[m/ž]]="Z",VLOOKUP(Tabulka2[[#This Row],[ročník]],'2. Kategorie'!B:E,4,0),"?")))</f>
        <v>?</v>
      </c>
      <c r="H188" s="11" t="str">
        <f>IF(COUNTIFS(Tabulka2[start. č.],Tabulka2[[#This Row],[start. č.]])&gt;1,"duplicita!","ok")</f>
        <v>ok</v>
      </c>
    </row>
    <row r="189" spans="2:8" x14ac:dyDescent="0.2">
      <c r="B189" s="19"/>
      <c r="C189" s="20"/>
      <c r="D189" s="19"/>
      <c r="E189" s="20"/>
      <c r="F189" s="19"/>
      <c r="G189" s="15" t="str">
        <f>IF(ISBLANK('1. Index'!$C$13),"-",IF(Tabulka2[[#This Row],[m/ž]]="M",VLOOKUP(Tabulka2[[#This Row],[ročník]],'2. Kategorie'!B:E,3,0),IF(Tabulka2[[#This Row],[m/ž]]="Z",VLOOKUP(Tabulka2[[#This Row],[ročník]],'2. Kategorie'!B:E,4,0),"?")))</f>
        <v>?</v>
      </c>
      <c r="H189" s="11" t="str">
        <f>IF(COUNTIFS(Tabulka2[start. č.],Tabulka2[[#This Row],[start. č.]])&gt;1,"duplicita!","ok")</f>
        <v>ok</v>
      </c>
    </row>
    <row r="190" spans="2:8" x14ac:dyDescent="0.2">
      <c r="B190" s="19"/>
      <c r="C190" s="20"/>
      <c r="D190" s="19"/>
      <c r="E190" s="20"/>
      <c r="F190" s="19"/>
      <c r="G190" s="15" t="str">
        <f>IF(ISBLANK('1. Index'!$C$13),"-",IF(Tabulka2[[#This Row],[m/ž]]="M",VLOOKUP(Tabulka2[[#This Row],[ročník]],'2. Kategorie'!B:E,3,0),IF(Tabulka2[[#This Row],[m/ž]]="Z",VLOOKUP(Tabulka2[[#This Row],[ročník]],'2. Kategorie'!B:E,4,0),"?")))</f>
        <v>?</v>
      </c>
      <c r="H190" s="11" t="str">
        <f>IF(COUNTIFS(Tabulka2[start. č.],Tabulka2[[#This Row],[start. č.]])&gt;1,"duplicita!","ok")</f>
        <v>ok</v>
      </c>
    </row>
    <row r="191" spans="2:8" x14ac:dyDescent="0.2">
      <c r="B191" s="19"/>
      <c r="C191" s="20"/>
      <c r="D191" s="19"/>
      <c r="E191" s="20"/>
      <c r="F191" s="19"/>
      <c r="G191" s="15" t="str">
        <f>IF(ISBLANK('1. Index'!$C$13),"-",IF(Tabulka2[[#This Row],[m/ž]]="M",VLOOKUP(Tabulka2[[#This Row],[ročník]],'2. Kategorie'!B:E,3,0),IF(Tabulka2[[#This Row],[m/ž]]="Z",VLOOKUP(Tabulka2[[#This Row],[ročník]],'2. Kategorie'!B:E,4,0),"?")))</f>
        <v>?</v>
      </c>
      <c r="H191" s="11" t="str">
        <f>IF(COUNTIFS(Tabulka2[start. č.],Tabulka2[[#This Row],[start. č.]])&gt;1,"duplicita!","ok")</f>
        <v>ok</v>
      </c>
    </row>
    <row r="192" spans="2:8" x14ac:dyDescent="0.2">
      <c r="B192" s="19"/>
      <c r="C192" s="20"/>
      <c r="D192" s="19"/>
      <c r="E192" s="20"/>
      <c r="F192" s="19"/>
      <c r="G192" s="15" t="str">
        <f>IF(ISBLANK('1. Index'!$C$13),"-",IF(Tabulka2[[#This Row],[m/ž]]="M",VLOOKUP(Tabulka2[[#This Row],[ročník]],'2. Kategorie'!B:E,3,0),IF(Tabulka2[[#This Row],[m/ž]]="Z",VLOOKUP(Tabulka2[[#This Row],[ročník]],'2. Kategorie'!B:E,4,0),"?")))</f>
        <v>?</v>
      </c>
      <c r="H192" s="11" t="str">
        <f>IF(COUNTIFS(Tabulka2[start. č.],Tabulka2[[#This Row],[start. č.]])&gt;1,"duplicita!","ok")</f>
        <v>ok</v>
      </c>
    </row>
    <row r="193" spans="2:8" x14ac:dyDescent="0.2">
      <c r="B193" s="19"/>
      <c r="C193" s="20"/>
      <c r="D193" s="19"/>
      <c r="E193" s="20"/>
      <c r="F193" s="19"/>
      <c r="G193" s="15" t="str">
        <f>IF(ISBLANK('1. Index'!$C$13),"-",IF(Tabulka2[[#This Row],[m/ž]]="M",VLOOKUP(Tabulka2[[#This Row],[ročník]],'2. Kategorie'!B:E,3,0),IF(Tabulka2[[#This Row],[m/ž]]="Z",VLOOKUP(Tabulka2[[#This Row],[ročník]],'2. Kategorie'!B:E,4,0),"?")))</f>
        <v>?</v>
      </c>
      <c r="H193" s="11" t="str">
        <f>IF(COUNTIFS(Tabulka2[start. č.],Tabulka2[[#This Row],[start. č.]])&gt;1,"duplicita!","ok")</f>
        <v>ok</v>
      </c>
    </row>
    <row r="194" spans="2:8" x14ac:dyDescent="0.2">
      <c r="B194" s="19"/>
      <c r="C194" s="20"/>
      <c r="D194" s="19"/>
      <c r="E194" s="20"/>
      <c r="F194" s="19"/>
      <c r="G194" s="15" t="str">
        <f>IF(ISBLANK('1. Index'!$C$13),"-",IF(Tabulka2[[#This Row],[m/ž]]="M",VLOOKUP(Tabulka2[[#This Row],[ročník]],'2. Kategorie'!B:E,3,0),IF(Tabulka2[[#This Row],[m/ž]]="Z",VLOOKUP(Tabulka2[[#This Row],[ročník]],'2. Kategorie'!B:E,4,0),"?")))</f>
        <v>?</v>
      </c>
      <c r="H194" s="11" t="str">
        <f>IF(COUNTIFS(Tabulka2[start. č.],Tabulka2[[#This Row],[start. č.]])&gt;1,"duplicita!","ok")</f>
        <v>ok</v>
      </c>
    </row>
    <row r="195" spans="2:8" x14ac:dyDescent="0.2">
      <c r="B195" s="19"/>
      <c r="C195" s="20"/>
      <c r="D195" s="19"/>
      <c r="E195" s="20"/>
      <c r="F195" s="19"/>
      <c r="G195" s="15" t="str">
        <f>IF(ISBLANK('1. Index'!$C$13),"-",IF(Tabulka2[[#This Row],[m/ž]]="M",VLOOKUP(Tabulka2[[#This Row],[ročník]],'2. Kategorie'!B:E,3,0),IF(Tabulka2[[#This Row],[m/ž]]="Z",VLOOKUP(Tabulka2[[#This Row],[ročník]],'2. Kategorie'!B:E,4,0),"?")))</f>
        <v>?</v>
      </c>
      <c r="H195" s="11" t="str">
        <f>IF(COUNTIFS(Tabulka2[start. č.],Tabulka2[[#This Row],[start. č.]])&gt;1,"duplicita!","ok")</f>
        <v>ok</v>
      </c>
    </row>
    <row r="196" spans="2:8" x14ac:dyDescent="0.2">
      <c r="B196" s="19"/>
      <c r="C196" s="20"/>
      <c r="D196" s="19"/>
      <c r="E196" s="20"/>
      <c r="F196" s="19"/>
      <c r="G196" s="15" t="str">
        <f>IF(ISBLANK('1. Index'!$C$13),"-",IF(Tabulka2[[#This Row],[m/ž]]="M",VLOOKUP(Tabulka2[[#This Row],[ročník]],'2. Kategorie'!B:E,3,0),IF(Tabulka2[[#This Row],[m/ž]]="Z",VLOOKUP(Tabulka2[[#This Row],[ročník]],'2. Kategorie'!B:E,4,0),"?")))</f>
        <v>?</v>
      </c>
      <c r="H196" s="11" t="str">
        <f>IF(COUNTIFS(Tabulka2[start. č.],Tabulka2[[#This Row],[start. č.]])&gt;1,"duplicita!","ok")</f>
        <v>ok</v>
      </c>
    </row>
    <row r="197" spans="2:8" x14ac:dyDescent="0.2">
      <c r="B197" s="19"/>
      <c r="C197" s="20"/>
      <c r="D197" s="19"/>
      <c r="E197" s="20"/>
      <c r="F197" s="19"/>
      <c r="G197" s="15" t="str">
        <f>IF(ISBLANK('1. Index'!$C$13),"-",IF(Tabulka2[[#This Row],[m/ž]]="M",VLOOKUP(Tabulka2[[#This Row],[ročník]],'2. Kategorie'!B:E,3,0),IF(Tabulka2[[#This Row],[m/ž]]="Z",VLOOKUP(Tabulka2[[#This Row],[ročník]],'2. Kategorie'!B:E,4,0),"?")))</f>
        <v>?</v>
      </c>
      <c r="H197" s="11" t="str">
        <f>IF(COUNTIFS(Tabulka2[start. č.],Tabulka2[[#This Row],[start. č.]])&gt;1,"duplicita!","ok")</f>
        <v>ok</v>
      </c>
    </row>
    <row r="198" spans="2:8" x14ac:dyDescent="0.2">
      <c r="B198" s="19"/>
      <c r="C198" s="20"/>
      <c r="D198" s="19"/>
      <c r="E198" s="20"/>
      <c r="F198" s="19"/>
      <c r="G198" s="15" t="str">
        <f>IF(ISBLANK('1. Index'!$C$13),"-",IF(Tabulka2[[#This Row],[m/ž]]="M",VLOOKUP(Tabulka2[[#This Row],[ročník]],'2. Kategorie'!B:E,3,0),IF(Tabulka2[[#This Row],[m/ž]]="Z",VLOOKUP(Tabulka2[[#This Row],[ročník]],'2. Kategorie'!B:E,4,0),"?")))</f>
        <v>?</v>
      </c>
      <c r="H198" s="11" t="str">
        <f>IF(COUNTIFS(Tabulka2[start. č.],Tabulka2[[#This Row],[start. č.]])&gt;1,"duplicita!","ok")</f>
        <v>ok</v>
      </c>
    </row>
    <row r="199" spans="2:8" x14ac:dyDescent="0.2">
      <c r="B199" s="19"/>
      <c r="C199" s="20"/>
      <c r="D199" s="19"/>
      <c r="E199" s="20"/>
      <c r="F199" s="19"/>
      <c r="G199" s="15" t="str">
        <f>IF(ISBLANK('1. Index'!$C$13),"-",IF(Tabulka2[[#This Row],[m/ž]]="M",VLOOKUP(Tabulka2[[#This Row],[ročník]],'2. Kategorie'!B:E,3,0),IF(Tabulka2[[#This Row],[m/ž]]="Z",VLOOKUP(Tabulka2[[#This Row],[ročník]],'2. Kategorie'!B:E,4,0),"?")))</f>
        <v>?</v>
      </c>
      <c r="H199" s="11" t="str">
        <f>IF(COUNTIFS(Tabulka2[start. č.],Tabulka2[[#This Row],[start. č.]])&gt;1,"duplicita!","ok")</f>
        <v>ok</v>
      </c>
    </row>
    <row r="200" spans="2:8" x14ac:dyDescent="0.2">
      <c r="B200" s="19"/>
      <c r="C200" s="20"/>
      <c r="D200" s="19"/>
      <c r="E200" s="20"/>
      <c r="F200" s="19"/>
      <c r="G200" s="15" t="str">
        <f>IF(ISBLANK('1. Index'!$C$13),"-",IF(Tabulka2[[#This Row],[m/ž]]="M",VLOOKUP(Tabulka2[[#This Row],[ročník]],'2. Kategorie'!B:E,3,0),IF(Tabulka2[[#This Row],[m/ž]]="Z",VLOOKUP(Tabulka2[[#This Row],[ročník]],'2. Kategorie'!B:E,4,0),"?")))</f>
        <v>?</v>
      </c>
      <c r="H200" s="11" t="str">
        <f>IF(COUNTIFS(Tabulka2[start. č.],Tabulka2[[#This Row],[start. č.]])&gt;1,"duplicita!","ok")</f>
        <v>ok</v>
      </c>
    </row>
    <row r="201" spans="2:8" x14ac:dyDescent="0.2">
      <c r="B201" s="19"/>
      <c r="C201" s="20"/>
      <c r="D201" s="19"/>
      <c r="E201" s="20"/>
      <c r="F201" s="19"/>
      <c r="G201" s="15" t="str">
        <f>IF(ISBLANK('1. Index'!$C$13),"-",IF(Tabulka2[[#This Row],[m/ž]]="M",VLOOKUP(Tabulka2[[#This Row],[ročník]],'2. Kategorie'!B:E,3,0),IF(Tabulka2[[#This Row],[m/ž]]="Z",VLOOKUP(Tabulka2[[#This Row],[ročník]],'2. Kategorie'!B:E,4,0),"?")))</f>
        <v>?</v>
      </c>
      <c r="H201" s="11" t="str">
        <f>IF(COUNTIFS(Tabulka2[start. č.],Tabulka2[[#This Row],[start. č.]])&gt;1,"duplicita!","ok")</f>
        <v>ok</v>
      </c>
    </row>
    <row r="202" spans="2:8" x14ac:dyDescent="0.2">
      <c r="B202" s="19"/>
      <c r="C202" s="20"/>
      <c r="D202" s="19"/>
      <c r="E202" s="20"/>
      <c r="F202" s="19"/>
      <c r="G202" s="15" t="str">
        <f>IF(ISBLANK('1. Index'!$C$13),"-",IF(Tabulka2[[#This Row],[m/ž]]="M",VLOOKUP(Tabulka2[[#This Row],[ročník]],'2. Kategorie'!B:E,3,0),IF(Tabulka2[[#This Row],[m/ž]]="Z",VLOOKUP(Tabulka2[[#This Row],[ročník]],'2. Kategorie'!B:E,4,0),"?")))</f>
        <v>?</v>
      </c>
      <c r="H202" s="11" t="str">
        <f>IF(COUNTIFS(Tabulka2[start. č.],Tabulka2[[#This Row],[start. č.]])&gt;1,"duplicita!","ok")</f>
        <v>ok</v>
      </c>
    </row>
    <row r="203" spans="2:8" x14ac:dyDescent="0.2">
      <c r="B203" s="19"/>
      <c r="C203" s="20"/>
      <c r="D203" s="19"/>
      <c r="E203" s="20"/>
      <c r="F203" s="19"/>
      <c r="G203" s="15" t="str">
        <f>IF(ISBLANK('1. Index'!$C$13),"-",IF(Tabulka2[[#This Row],[m/ž]]="M",VLOOKUP(Tabulka2[[#This Row],[ročník]],'2. Kategorie'!B:E,3,0),IF(Tabulka2[[#This Row],[m/ž]]="Z",VLOOKUP(Tabulka2[[#This Row],[ročník]],'2. Kategorie'!B:E,4,0),"?")))</f>
        <v>?</v>
      </c>
      <c r="H203" s="11" t="str">
        <f>IF(COUNTIFS(Tabulka2[start. č.],Tabulka2[[#This Row],[start. č.]])&gt;1,"duplicita!","ok")</f>
        <v>ok</v>
      </c>
    </row>
    <row r="204" spans="2:8" x14ac:dyDescent="0.2">
      <c r="B204" s="19"/>
      <c r="C204" s="20"/>
      <c r="D204" s="19"/>
      <c r="E204" s="20"/>
      <c r="F204" s="19"/>
      <c r="G204" s="15" t="str">
        <f>IF(ISBLANK('1. Index'!$C$13),"-",IF(Tabulka2[[#This Row],[m/ž]]="M",VLOOKUP(Tabulka2[[#This Row],[ročník]],'2. Kategorie'!B:E,3,0),IF(Tabulka2[[#This Row],[m/ž]]="Z",VLOOKUP(Tabulka2[[#This Row],[ročník]],'2. Kategorie'!B:E,4,0),"?")))</f>
        <v>?</v>
      </c>
      <c r="H204" s="11" t="str">
        <f>IF(COUNTIFS(Tabulka2[start. č.],Tabulka2[[#This Row],[start. č.]])&gt;1,"duplicita!","ok")</f>
        <v>ok</v>
      </c>
    </row>
    <row r="205" spans="2:8" x14ac:dyDescent="0.2">
      <c r="B205" s="19"/>
      <c r="C205" s="20"/>
      <c r="D205" s="19"/>
      <c r="E205" s="20"/>
      <c r="F205" s="19"/>
      <c r="G205" s="15" t="str">
        <f>IF(ISBLANK('1. Index'!$C$13),"-",IF(Tabulka2[[#This Row],[m/ž]]="M",VLOOKUP(Tabulka2[[#This Row],[ročník]],'2. Kategorie'!B:E,3,0),IF(Tabulka2[[#This Row],[m/ž]]="Z",VLOOKUP(Tabulka2[[#This Row],[ročník]],'2. Kategorie'!B:E,4,0),"?")))</f>
        <v>?</v>
      </c>
      <c r="H205" s="11" t="str">
        <f>IF(COUNTIFS(Tabulka2[start. č.],Tabulka2[[#This Row],[start. č.]])&gt;1,"duplicita!","ok")</f>
        <v>ok</v>
      </c>
    </row>
    <row r="206" spans="2:8" x14ac:dyDescent="0.2">
      <c r="B206" s="19"/>
      <c r="C206" s="20"/>
      <c r="D206" s="19"/>
      <c r="E206" s="20"/>
      <c r="F206" s="19"/>
      <c r="G206" s="15" t="str">
        <f>IF(ISBLANK('1. Index'!$C$13),"-",IF(Tabulka2[[#This Row],[m/ž]]="M",VLOOKUP(Tabulka2[[#This Row],[ročník]],'2. Kategorie'!B:E,3,0),IF(Tabulka2[[#This Row],[m/ž]]="Z",VLOOKUP(Tabulka2[[#This Row],[ročník]],'2. Kategorie'!B:E,4,0),"?")))</f>
        <v>?</v>
      </c>
      <c r="H206" s="11" t="str">
        <f>IF(COUNTIFS(Tabulka2[start. č.],Tabulka2[[#This Row],[start. č.]])&gt;1,"duplicita!","ok")</f>
        <v>ok</v>
      </c>
    </row>
    <row r="207" spans="2:8" x14ac:dyDescent="0.2">
      <c r="B207" s="19"/>
      <c r="C207" s="20"/>
      <c r="D207" s="19"/>
      <c r="E207" s="20"/>
      <c r="F207" s="19"/>
      <c r="G207" s="15" t="str">
        <f>IF(ISBLANK('1. Index'!$C$13),"-",IF(Tabulka2[[#This Row],[m/ž]]="M",VLOOKUP(Tabulka2[[#This Row],[ročník]],'2. Kategorie'!B:E,3,0),IF(Tabulka2[[#This Row],[m/ž]]="Z",VLOOKUP(Tabulka2[[#This Row],[ročník]],'2. Kategorie'!B:E,4,0),"?")))</f>
        <v>?</v>
      </c>
      <c r="H207" s="11" t="str">
        <f>IF(COUNTIFS(Tabulka2[start. č.],Tabulka2[[#This Row],[start. č.]])&gt;1,"duplicita!","ok")</f>
        <v>ok</v>
      </c>
    </row>
    <row r="208" spans="2:8" x14ac:dyDescent="0.2">
      <c r="B208" s="19"/>
      <c r="C208" s="20"/>
      <c r="D208" s="19"/>
      <c r="E208" s="20"/>
      <c r="F208" s="19"/>
      <c r="G208" s="15" t="str">
        <f>IF(ISBLANK('1. Index'!$C$13),"-",IF(Tabulka2[[#This Row],[m/ž]]="M",VLOOKUP(Tabulka2[[#This Row],[ročník]],'2. Kategorie'!B:E,3,0),IF(Tabulka2[[#This Row],[m/ž]]="Z",VLOOKUP(Tabulka2[[#This Row],[ročník]],'2. Kategorie'!B:E,4,0),"?")))</f>
        <v>?</v>
      </c>
      <c r="H208" s="11" t="str">
        <f>IF(COUNTIFS(Tabulka2[start. č.],Tabulka2[[#This Row],[start. č.]])&gt;1,"duplicita!","ok")</f>
        <v>ok</v>
      </c>
    </row>
    <row r="209" spans="2:8" x14ac:dyDescent="0.2">
      <c r="B209" s="19"/>
      <c r="C209" s="20"/>
      <c r="D209" s="19"/>
      <c r="E209" s="20"/>
      <c r="F209" s="19"/>
      <c r="G209" s="15" t="str">
        <f>IF(ISBLANK('1. Index'!$C$13),"-",IF(Tabulka2[[#This Row],[m/ž]]="M",VLOOKUP(Tabulka2[[#This Row],[ročník]],'2. Kategorie'!B:E,3,0),IF(Tabulka2[[#This Row],[m/ž]]="Z",VLOOKUP(Tabulka2[[#This Row],[ročník]],'2. Kategorie'!B:E,4,0),"?")))</f>
        <v>?</v>
      </c>
      <c r="H209" s="11" t="str">
        <f>IF(COUNTIFS(Tabulka2[start. č.],Tabulka2[[#This Row],[start. č.]])&gt;1,"duplicita!","ok")</f>
        <v>ok</v>
      </c>
    </row>
    <row r="210" spans="2:8" x14ac:dyDescent="0.2">
      <c r="B210" s="19"/>
      <c r="C210" s="20"/>
      <c r="D210" s="19"/>
      <c r="E210" s="20"/>
      <c r="F210" s="19"/>
      <c r="G210" s="15" t="str">
        <f>IF(ISBLANK('1. Index'!$C$13),"-",IF(Tabulka2[[#This Row],[m/ž]]="M",VLOOKUP(Tabulka2[[#This Row],[ročník]],'2. Kategorie'!B:E,3,0),IF(Tabulka2[[#This Row],[m/ž]]="Z",VLOOKUP(Tabulka2[[#This Row],[ročník]],'2. Kategorie'!B:E,4,0),"?")))</f>
        <v>?</v>
      </c>
      <c r="H210" s="11" t="str">
        <f>IF(COUNTIFS(Tabulka2[start. č.],Tabulka2[[#This Row],[start. č.]])&gt;1,"duplicita!","ok")</f>
        <v>ok</v>
      </c>
    </row>
    <row r="211" spans="2:8" x14ac:dyDescent="0.2">
      <c r="B211" s="19"/>
      <c r="C211" s="20"/>
      <c r="D211" s="19"/>
      <c r="E211" s="20"/>
      <c r="F211" s="19"/>
      <c r="G211" s="15" t="str">
        <f>IF(ISBLANK('1. Index'!$C$13),"-",IF(Tabulka2[[#This Row],[m/ž]]="M",VLOOKUP(Tabulka2[[#This Row],[ročník]],'2. Kategorie'!B:E,3,0),IF(Tabulka2[[#This Row],[m/ž]]="Z",VLOOKUP(Tabulka2[[#This Row],[ročník]],'2. Kategorie'!B:E,4,0),"?")))</f>
        <v>?</v>
      </c>
      <c r="H211" s="11" t="str">
        <f>IF(COUNTIFS(Tabulka2[start. č.],Tabulka2[[#This Row],[start. č.]])&gt;1,"duplicita!","ok")</f>
        <v>ok</v>
      </c>
    </row>
    <row r="212" spans="2:8" x14ac:dyDescent="0.2">
      <c r="B212" s="19"/>
      <c r="C212" s="20"/>
      <c r="D212" s="19"/>
      <c r="E212" s="20"/>
      <c r="F212" s="19"/>
      <c r="G212" s="15" t="str">
        <f>IF(ISBLANK('1. Index'!$C$13),"-",IF(Tabulka2[[#This Row],[m/ž]]="M",VLOOKUP(Tabulka2[[#This Row],[ročník]],'2. Kategorie'!B:E,3,0),IF(Tabulka2[[#This Row],[m/ž]]="Z",VLOOKUP(Tabulka2[[#This Row],[ročník]],'2. Kategorie'!B:E,4,0),"?")))</f>
        <v>?</v>
      </c>
      <c r="H212" s="11" t="str">
        <f>IF(COUNTIFS(Tabulka2[start. č.],Tabulka2[[#This Row],[start. č.]])&gt;1,"duplicita!","ok")</f>
        <v>ok</v>
      </c>
    </row>
    <row r="213" spans="2:8" x14ac:dyDescent="0.2">
      <c r="B213" s="19"/>
      <c r="C213" s="20"/>
      <c r="D213" s="19"/>
      <c r="E213" s="20"/>
      <c r="F213" s="19"/>
      <c r="G213" s="15" t="str">
        <f>IF(ISBLANK('1. Index'!$C$13),"-",IF(Tabulka2[[#This Row],[m/ž]]="M",VLOOKUP(Tabulka2[[#This Row],[ročník]],'2. Kategorie'!B:E,3,0),IF(Tabulka2[[#This Row],[m/ž]]="Z",VLOOKUP(Tabulka2[[#This Row],[ročník]],'2. Kategorie'!B:E,4,0),"?")))</f>
        <v>?</v>
      </c>
      <c r="H213" s="11" t="str">
        <f>IF(COUNTIFS(Tabulka2[start. č.],Tabulka2[[#This Row],[start. č.]])&gt;1,"duplicita!","ok")</f>
        <v>ok</v>
      </c>
    </row>
    <row r="214" spans="2:8" x14ac:dyDescent="0.2">
      <c r="B214" s="19"/>
      <c r="C214" s="20"/>
      <c r="D214" s="19"/>
      <c r="E214" s="20"/>
      <c r="F214" s="19"/>
      <c r="G214" s="15" t="str">
        <f>IF(ISBLANK('1. Index'!$C$13),"-",IF(Tabulka2[[#This Row],[m/ž]]="M",VLOOKUP(Tabulka2[[#This Row],[ročník]],'2. Kategorie'!B:E,3,0),IF(Tabulka2[[#This Row],[m/ž]]="Z",VLOOKUP(Tabulka2[[#This Row],[ročník]],'2. Kategorie'!B:E,4,0),"?")))</f>
        <v>?</v>
      </c>
      <c r="H214" s="11" t="str">
        <f>IF(COUNTIFS(Tabulka2[start. č.],Tabulka2[[#This Row],[start. č.]])&gt;1,"duplicita!","ok")</f>
        <v>ok</v>
      </c>
    </row>
    <row r="215" spans="2:8" x14ac:dyDescent="0.2">
      <c r="B215" s="19"/>
      <c r="C215" s="20"/>
      <c r="D215" s="19"/>
      <c r="E215" s="20"/>
      <c r="F215" s="19"/>
      <c r="G215" s="15" t="str">
        <f>IF(ISBLANK('1. Index'!$C$13),"-",IF(Tabulka2[[#This Row],[m/ž]]="M",VLOOKUP(Tabulka2[[#This Row],[ročník]],'2. Kategorie'!B:E,3,0),IF(Tabulka2[[#This Row],[m/ž]]="Z",VLOOKUP(Tabulka2[[#This Row],[ročník]],'2. Kategorie'!B:E,4,0),"?")))</f>
        <v>?</v>
      </c>
      <c r="H215" s="11" t="str">
        <f>IF(COUNTIFS(Tabulka2[start. č.],Tabulka2[[#This Row],[start. č.]])&gt;1,"duplicita!","ok")</f>
        <v>ok</v>
      </c>
    </row>
    <row r="216" spans="2:8" x14ac:dyDescent="0.2">
      <c r="B216" s="19"/>
      <c r="C216" s="20"/>
      <c r="D216" s="19"/>
      <c r="E216" s="20"/>
      <c r="F216" s="19"/>
      <c r="G216" s="15" t="str">
        <f>IF(ISBLANK('1. Index'!$C$13),"-",IF(Tabulka2[[#This Row],[m/ž]]="M",VLOOKUP(Tabulka2[[#This Row],[ročník]],'2. Kategorie'!B:E,3,0),IF(Tabulka2[[#This Row],[m/ž]]="Z",VLOOKUP(Tabulka2[[#This Row],[ročník]],'2. Kategorie'!B:E,4,0),"?")))</f>
        <v>?</v>
      </c>
      <c r="H216" s="11" t="str">
        <f>IF(COUNTIFS(Tabulka2[start. č.],Tabulka2[[#This Row],[start. č.]])&gt;1,"duplicita!","ok")</f>
        <v>ok</v>
      </c>
    </row>
    <row r="217" spans="2:8" x14ac:dyDescent="0.2">
      <c r="B217" s="19"/>
      <c r="C217" s="20"/>
      <c r="D217" s="19"/>
      <c r="E217" s="20"/>
      <c r="F217" s="19"/>
      <c r="G217" s="15" t="str">
        <f>IF(ISBLANK('1. Index'!$C$13),"-",IF(Tabulka2[[#This Row],[m/ž]]="M",VLOOKUP(Tabulka2[[#This Row],[ročník]],'2. Kategorie'!B:E,3,0),IF(Tabulka2[[#This Row],[m/ž]]="Z",VLOOKUP(Tabulka2[[#This Row],[ročník]],'2. Kategorie'!B:E,4,0),"?")))</f>
        <v>?</v>
      </c>
      <c r="H217" s="11" t="str">
        <f>IF(COUNTIFS(Tabulka2[start. č.],Tabulka2[[#This Row],[start. č.]])&gt;1,"duplicita!","ok")</f>
        <v>ok</v>
      </c>
    </row>
    <row r="218" spans="2:8" x14ac:dyDescent="0.2">
      <c r="B218" s="19"/>
      <c r="C218" s="20"/>
      <c r="D218" s="19"/>
      <c r="E218" s="20"/>
      <c r="F218" s="19"/>
      <c r="G218" s="15" t="str">
        <f>IF(ISBLANK('1. Index'!$C$13),"-",IF(Tabulka2[[#This Row],[m/ž]]="M",VLOOKUP(Tabulka2[[#This Row],[ročník]],'2. Kategorie'!B:E,3,0),IF(Tabulka2[[#This Row],[m/ž]]="Z",VLOOKUP(Tabulka2[[#This Row],[ročník]],'2. Kategorie'!B:E,4,0),"?")))</f>
        <v>?</v>
      </c>
      <c r="H218" s="11" t="str">
        <f>IF(COUNTIFS(Tabulka2[start. č.],Tabulka2[[#This Row],[start. č.]])&gt;1,"duplicita!","ok")</f>
        <v>ok</v>
      </c>
    </row>
    <row r="219" spans="2:8" x14ac:dyDescent="0.2">
      <c r="B219" s="19"/>
      <c r="C219" s="20"/>
      <c r="D219" s="19"/>
      <c r="E219" s="20"/>
      <c r="F219" s="19"/>
      <c r="G219" s="15" t="str">
        <f>IF(ISBLANK('1. Index'!$C$13),"-",IF(Tabulka2[[#This Row],[m/ž]]="M",VLOOKUP(Tabulka2[[#This Row],[ročník]],'2. Kategorie'!B:E,3,0),IF(Tabulka2[[#This Row],[m/ž]]="Z",VLOOKUP(Tabulka2[[#This Row],[ročník]],'2. Kategorie'!B:E,4,0),"?")))</f>
        <v>?</v>
      </c>
      <c r="H219" s="11" t="str">
        <f>IF(COUNTIFS(Tabulka2[start. č.],Tabulka2[[#This Row],[start. č.]])&gt;1,"duplicita!","ok")</f>
        <v>ok</v>
      </c>
    </row>
    <row r="220" spans="2:8" x14ac:dyDescent="0.2">
      <c r="B220" s="19"/>
      <c r="C220" s="20"/>
      <c r="D220" s="19"/>
      <c r="E220" s="20"/>
      <c r="F220" s="19"/>
      <c r="G220" s="15" t="str">
        <f>IF(ISBLANK('1. Index'!$C$13),"-",IF(Tabulka2[[#This Row],[m/ž]]="M",VLOOKUP(Tabulka2[[#This Row],[ročník]],'2. Kategorie'!B:E,3,0),IF(Tabulka2[[#This Row],[m/ž]]="Z",VLOOKUP(Tabulka2[[#This Row],[ročník]],'2. Kategorie'!B:E,4,0),"?")))</f>
        <v>?</v>
      </c>
      <c r="H220" s="11" t="str">
        <f>IF(COUNTIFS(Tabulka2[start. č.],Tabulka2[[#This Row],[start. č.]])&gt;1,"duplicita!","ok")</f>
        <v>ok</v>
      </c>
    </row>
    <row r="221" spans="2:8" x14ac:dyDescent="0.2">
      <c r="B221" s="19"/>
      <c r="C221" s="20"/>
      <c r="D221" s="19"/>
      <c r="E221" s="20"/>
      <c r="F221" s="19"/>
      <c r="G221" s="15" t="str">
        <f>IF(ISBLANK('1. Index'!$C$13),"-",IF(Tabulka2[[#This Row],[m/ž]]="M",VLOOKUP(Tabulka2[[#This Row],[ročník]],'2. Kategorie'!B:E,3,0),IF(Tabulka2[[#This Row],[m/ž]]="Z",VLOOKUP(Tabulka2[[#This Row],[ročník]],'2. Kategorie'!B:E,4,0),"?")))</f>
        <v>?</v>
      </c>
      <c r="H221" s="11" t="str">
        <f>IF(COUNTIFS(Tabulka2[start. č.],Tabulka2[[#This Row],[start. č.]])&gt;1,"duplicita!","ok")</f>
        <v>ok</v>
      </c>
    </row>
    <row r="222" spans="2:8" x14ac:dyDescent="0.2">
      <c r="B222" s="19"/>
      <c r="C222" s="20"/>
      <c r="D222" s="19"/>
      <c r="E222" s="20"/>
      <c r="F222" s="19"/>
      <c r="G222" s="15" t="str">
        <f>IF(ISBLANK('1. Index'!$C$13),"-",IF(Tabulka2[[#This Row],[m/ž]]="M",VLOOKUP(Tabulka2[[#This Row],[ročník]],'2. Kategorie'!B:E,3,0),IF(Tabulka2[[#This Row],[m/ž]]="Z",VLOOKUP(Tabulka2[[#This Row],[ročník]],'2. Kategorie'!B:E,4,0),"?")))</f>
        <v>?</v>
      </c>
      <c r="H222" s="11" t="str">
        <f>IF(COUNTIFS(Tabulka2[start. č.],Tabulka2[[#This Row],[start. č.]])&gt;1,"duplicita!","ok")</f>
        <v>ok</v>
      </c>
    </row>
    <row r="223" spans="2:8" x14ac:dyDescent="0.2">
      <c r="B223" s="19"/>
      <c r="C223" s="20"/>
      <c r="D223" s="19"/>
      <c r="E223" s="20"/>
      <c r="F223" s="19"/>
      <c r="G223" s="15" t="str">
        <f>IF(ISBLANK('1. Index'!$C$13),"-",IF(Tabulka2[[#This Row],[m/ž]]="M",VLOOKUP(Tabulka2[[#This Row],[ročník]],'2. Kategorie'!B:E,3,0),IF(Tabulka2[[#This Row],[m/ž]]="Z",VLOOKUP(Tabulka2[[#This Row],[ročník]],'2. Kategorie'!B:E,4,0),"?")))</f>
        <v>?</v>
      </c>
      <c r="H223" s="11" t="str">
        <f>IF(COUNTIFS(Tabulka2[start. č.],Tabulka2[[#This Row],[start. č.]])&gt;1,"duplicita!","ok")</f>
        <v>ok</v>
      </c>
    </row>
    <row r="224" spans="2:8" x14ac:dyDescent="0.2">
      <c r="B224" s="19"/>
      <c r="C224" s="20"/>
      <c r="D224" s="19"/>
      <c r="E224" s="20"/>
      <c r="F224" s="19"/>
      <c r="G224" s="15" t="str">
        <f>IF(ISBLANK('1. Index'!$C$13),"-",IF(Tabulka2[[#This Row],[m/ž]]="M",VLOOKUP(Tabulka2[[#This Row],[ročník]],'2. Kategorie'!B:E,3,0),IF(Tabulka2[[#This Row],[m/ž]]="Z",VLOOKUP(Tabulka2[[#This Row],[ročník]],'2. Kategorie'!B:E,4,0),"?")))</f>
        <v>?</v>
      </c>
      <c r="H224" s="11" t="str">
        <f>IF(COUNTIFS(Tabulka2[start. č.],Tabulka2[[#This Row],[start. č.]])&gt;1,"duplicita!","ok")</f>
        <v>ok</v>
      </c>
    </row>
    <row r="225" spans="2:8" x14ac:dyDescent="0.2">
      <c r="B225" s="19"/>
      <c r="C225" s="20"/>
      <c r="D225" s="19"/>
      <c r="E225" s="20"/>
      <c r="F225" s="19"/>
      <c r="G225" s="15" t="str">
        <f>IF(ISBLANK('1. Index'!$C$13),"-",IF(Tabulka2[[#This Row],[m/ž]]="M",VLOOKUP(Tabulka2[[#This Row],[ročník]],'2. Kategorie'!B:E,3,0),IF(Tabulka2[[#This Row],[m/ž]]="Z",VLOOKUP(Tabulka2[[#This Row],[ročník]],'2. Kategorie'!B:E,4,0),"?")))</f>
        <v>?</v>
      </c>
      <c r="H225" s="11" t="str">
        <f>IF(COUNTIFS(Tabulka2[start. č.],Tabulka2[[#This Row],[start. č.]])&gt;1,"duplicita!","ok")</f>
        <v>ok</v>
      </c>
    </row>
    <row r="226" spans="2:8" x14ac:dyDescent="0.2">
      <c r="B226" s="19"/>
      <c r="C226" s="20"/>
      <c r="D226" s="19"/>
      <c r="E226" s="20"/>
      <c r="F226" s="19"/>
      <c r="G226" s="15" t="str">
        <f>IF(ISBLANK('1. Index'!$C$13),"-",IF(Tabulka2[[#This Row],[m/ž]]="M",VLOOKUP(Tabulka2[[#This Row],[ročník]],'2. Kategorie'!B:E,3,0),IF(Tabulka2[[#This Row],[m/ž]]="Z",VLOOKUP(Tabulka2[[#This Row],[ročník]],'2. Kategorie'!B:E,4,0),"?")))</f>
        <v>?</v>
      </c>
      <c r="H226" s="11" t="str">
        <f>IF(COUNTIFS(Tabulka2[start. č.],Tabulka2[[#This Row],[start. č.]])&gt;1,"duplicita!","ok")</f>
        <v>ok</v>
      </c>
    </row>
    <row r="227" spans="2:8" x14ac:dyDescent="0.2">
      <c r="B227" s="19"/>
      <c r="C227" s="20"/>
      <c r="D227" s="19"/>
      <c r="E227" s="20"/>
      <c r="F227" s="19"/>
      <c r="G227" s="15" t="str">
        <f>IF(ISBLANK('1. Index'!$C$13),"-",IF(Tabulka2[[#This Row],[m/ž]]="M",VLOOKUP(Tabulka2[[#This Row],[ročník]],'2. Kategorie'!B:E,3,0),IF(Tabulka2[[#This Row],[m/ž]]="Z",VLOOKUP(Tabulka2[[#This Row],[ročník]],'2. Kategorie'!B:E,4,0),"?")))</f>
        <v>?</v>
      </c>
      <c r="H227" s="11" t="str">
        <f>IF(COUNTIFS(Tabulka2[start. č.],Tabulka2[[#This Row],[start. č.]])&gt;1,"duplicita!","ok")</f>
        <v>ok</v>
      </c>
    </row>
    <row r="228" spans="2:8" x14ac:dyDescent="0.2">
      <c r="B228" s="19"/>
      <c r="C228" s="20"/>
      <c r="D228" s="19"/>
      <c r="E228" s="20"/>
      <c r="F228" s="19"/>
      <c r="G228" s="15" t="str">
        <f>IF(ISBLANK('1. Index'!$C$13),"-",IF(Tabulka2[[#This Row],[m/ž]]="M",VLOOKUP(Tabulka2[[#This Row],[ročník]],'2. Kategorie'!B:E,3,0),IF(Tabulka2[[#This Row],[m/ž]]="Z",VLOOKUP(Tabulka2[[#This Row],[ročník]],'2. Kategorie'!B:E,4,0),"?")))</f>
        <v>?</v>
      </c>
      <c r="H228" s="11" t="str">
        <f>IF(COUNTIFS(Tabulka2[start. č.],Tabulka2[[#This Row],[start. č.]])&gt;1,"duplicita!","ok")</f>
        <v>ok</v>
      </c>
    </row>
    <row r="229" spans="2:8" x14ac:dyDescent="0.2">
      <c r="B229" s="19"/>
      <c r="C229" s="20"/>
      <c r="D229" s="19"/>
      <c r="E229" s="20"/>
      <c r="F229" s="19"/>
      <c r="G229" s="15" t="str">
        <f>IF(ISBLANK('1. Index'!$C$13),"-",IF(Tabulka2[[#This Row],[m/ž]]="M",VLOOKUP(Tabulka2[[#This Row],[ročník]],'2. Kategorie'!B:E,3,0),IF(Tabulka2[[#This Row],[m/ž]]="Z",VLOOKUP(Tabulka2[[#This Row],[ročník]],'2. Kategorie'!B:E,4,0),"?")))</f>
        <v>?</v>
      </c>
      <c r="H229" s="11" t="str">
        <f>IF(COUNTIFS(Tabulka2[start. č.],Tabulka2[[#This Row],[start. č.]])&gt;1,"duplicita!","ok")</f>
        <v>ok</v>
      </c>
    </row>
    <row r="230" spans="2:8" x14ac:dyDescent="0.2">
      <c r="B230" s="19"/>
      <c r="C230" s="20"/>
      <c r="D230" s="19"/>
      <c r="E230" s="20"/>
      <c r="F230" s="19"/>
      <c r="G230" s="15" t="str">
        <f>IF(ISBLANK('1. Index'!$C$13),"-",IF(Tabulka2[[#This Row],[m/ž]]="M",VLOOKUP(Tabulka2[[#This Row],[ročník]],'2. Kategorie'!B:E,3,0),IF(Tabulka2[[#This Row],[m/ž]]="Z",VLOOKUP(Tabulka2[[#This Row],[ročník]],'2. Kategorie'!B:E,4,0),"?")))</f>
        <v>?</v>
      </c>
      <c r="H230" s="11" t="str">
        <f>IF(COUNTIFS(Tabulka2[start. č.],Tabulka2[[#This Row],[start. č.]])&gt;1,"duplicita!","ok")</f>
        <v>ok</v>
      </c>
    </row>
    <row r="231" spans="2:8" x14ac:dyDescent="0.2">
      <c r="B231" s="19"/>
      <c r="C231" s="20"/>
      <c r="D231" s="19"/>
      <c r="E231" s="20"/>
      <c r="F231" s="19"/>
      <c r="G231" s="15" t="str">
        <f>IF(ISBLANK('1. Index'!$C$13),"-",IF(Tabulka2[[#This Row],[m/ž]]="M",VLOOKUP(Tabulka2[[#This Row],[ročník]],'2. Kategorie'!B:E,3,0),IF(Tabulka2[[#This Row],[m/ž]]="Z",VLOOKUP(Tabulka2[[#This Row],[ročník]],'2. Kategorie'!B:E,4,0),"?")))</f>
        <v>?</v>
      </c>
      <c r="H231" s="11" t="str">
        <f>IF(COUNTIFS(Tabulka2[start. č.],Tabulka2[[#This Row],[start. č.]])&gt;1,"duplicita!","ok")</f>
        <v>ok</v>
      </c>
    </row>
    <row r="232" spans="2:8" x14ac:dyDescent="0.2">
      <c r="B232" s="19"/>
      <c r="C232" s="20"/>
      <c r="D232" s="19"/>
      <c r="E232" s="20"/>
      <c r="F232" s="19"/>
      <c r="G232" s="15" t="str">
        <f>IF(ISBLANK('1. Index'!$C$13),"-",IF(Tabulka2[[#This Row],[m/ž]]="M",VLOOKUP(Tabulka2[[#This Row],[ročník]],'2. Kategorie'!B:E,3,0),IF(Tabulka2[[#This Row],[m/ž]]="Z",VLOOKUP(Tabulka2[[#This Row],[ročník]],'2. Kategorie'!B:E,4,0),"?")))</f>
        <v>?</v>
      </c>
      <c r="H232" s="11" t="str">
        <f>IF(COUNTIFS(Tabulka2[start. č.],Tabulka2[[#This Row],[start. č.]])&gt;1,"duplicita!","ok")</f>
        <v>ok</v>
      </c>
    </row>
    <row r="233" spans="2:8" x14ac:dyDescent="0.2">
      <c r="B233" s="19"/>
      <c r="C233" s="20"/>
      <c r="D233" s="19"/>
      <c r="E233" s="20"/>
      <c r="F233" s="19"/>
      <c r="G233" s="15" t="str">
        <f>IF(ISBLANK('1. Index'!$C$13),"-",IF(Tabulka2[[#This Row],[m/ž]]="M",VLOOKUP(Tabulka2[[#This Row],[ročník]],'2. Kategorie'!B:E,3,0),IF(Tabulka2[[#This Row],[m/ž]]="Z",VLOOKUP(Tabulka2[[#This Row],[ročník]],'2. Kategorie'!B:E,4,0),"?")))</f>
        <v>?</v>
      </c>
      <c r="H233" s="11" t="str">
        <f>IF(COUNTIFS(Tabulka2[start. č.],Tabulka2[[#This Row],[start. č.]])&gt;1,"duplicita!","ok")</f>
        <v>ok</v>
      </c>
    </row>
    <row r="234" spans="2:8" x14ac:dyDescent="0.2">
      <c r="B234" s="19"/>
      <c r="C234" s="20"/>
      <c r="D234" s="19"/>
      <c r="E234" s="20"/>
      <c r="F234" s="19"/>
      <c r="G234" s="15" t="str">
        <f>IF(ISBLANK('1. Index'!$C$13),"-",IF(Tabulka2[[#This Row],[m/ž]]="M",VLOOKUP(Tabulka2[[#This Row],[ročník]],'2. Kategorie'!B:E,3,0),IF(Tabulka2[[#This Row],[m/ž]]="Z",VLOOKUP(Tabulka2[[#This Row],[ročník]],'2. Kategorie'!B:E,4,0),"?")))</f>
        <v>?</v>
      </c>
      <c r="H234" s="11" t="str">
        <f>IF(COUNTIFS(Tabulka2[start. č.],Tabulka2[[#This Row],[start. č.]])&gt;1,"duplicita!","ok")</f>
        <v>ok</v>
      </c>
    </row>
    <row r="235" spans="2:8" x14ac:dyDescent="0.2">
      <c r="B235" s="19"/>
      <c r="C235" s="20"/>
      <c r="D235" s="19"/>
      <c r="E235" s="20"/>
      <c r="F235" s="19"/>
      <c r="G235" s="15" t="str">
        <f>IF(ISBLANK('1. Index'!$C$13),"-",IF(Tabulka2[[#This Row],[m/ž]]="M",VLOOKUP(Tabulka2[[#This Row],[ročník]],'2. Kategorie'!B:E,3,0),IF(Tabulka2[[#This Row],[m/ž]]="Z",VLOOKUP(Tabulka2[[#This Row],[ročník]],'2. Kategorie'!B:E,4,0),"?")))</f>
        <v>?</v>
      </c>
      <c r="H235" s="11" t="str">
        <f>IF(COUNTIFS(Tabulka2[start. č.],Tabulka2[[#This Row],[start. č.]])&gt;1,"duplicita!","ok")</f>
        <v>ok</v>
      </c>
    </row>
    <row r="236" spans="2:8" x14ac:dyDescent="0.2">
      <c r="B236" s="19"/>
      <c r="C236" s="20"/>
      <c r="D236" s="19"/>
      <c r="E236" s="20"/>
      <c r="F236" s="19"/>
      <c r="G236" s="15" t="str">
        <f>IF(ISBLANK('1. Index'!$C$13),"-",IF(Tabulka2[[#This Row],[m/ž]]="M",VLOOKUP(Tabulka2[[#This Row],[ročník]],'2. Kategorie'!B:E,3,0),IF(Tabulka2[[#This Row],[m/ž]]="Z",VLOOKUP(Tabulka2[[#This Row],[ročník]],'2. Kategorie'!B:E,4,0),"?")))</f>
        <v>?</v>
      </c>
      <c r="H236" s="11" t="str">
        <f>IF(COUNTIFS(Tabulka2[start. č.],Tabulka2[[#This Row],[start. č.]])&gt;1,"duplicita!","ok")</f>
        <v>ok</v>
      </c>
    </row>
    <row r="237" spans="2:8" x14ac:dyDescent="0.2">
      <c r="B237" s="19"/>
      <c r="C237" s="20"/>
      <c r="D237" s="19"/>
      <c r="E237" s="20"/>
      <c r="F237" s="19"/>
      <c r="G237" s="15" t="str">
        <f>IF(ISBLANK('1. Index'!$C$13),"-",IF(Tabulka2[[#This Row],[m/ž]]="M",VLOOKUP(Tabulka2[[#This Row],[ročník]],'2. Kategorie'!B:E,3,0),IF(Tabulka2[[#This Row],[m/ž]]="Z",VLOOKUP(Tabulka2[[#This Row],[ročník]],'2. Kategorie'!B:E,4,0),"?")))</f>
        <v>?</v>
      </c>
      <c r="H237" s="11" t="str">
        <f>IF(COUNTIFS(Tabulka2[start. č.],Tabulka2[[#This Row],[start. č.]])&gt;1,"duplicita!","ok")</f>
        <v>ok</v>
      </c>
    </row>
    <row r="238" spans="2:8" x14ac:dyDescent="0.2">
      <c r="B238" s="19"/>
      <c r="C238" s="20"/>
      <c r="D238" s="19"/>
      <c r="E238" s="20"/>
      <c r="F238" s="19"/>
      <c r="G238" s="15" t="str">
        <f>IF(ISBLANK('1. Index'!$C$13),"-",IF(Tabulka2[[#This Row],[m/ž]]="M",VLOOKUP(Tabulka2[[#This Row],[ročník]],'2. Kategorie'!B:E,3,0),IF(Tabulka2[[#This Row],[m/ž]]="Z",VLOOKUP(Tabulka2[[#This Row],[ročník]],'2. Kategorie'!B:E,4,0),"?")))</f>
        <v>?</v>
      </c>
      <c r="H238" s="11" t="str">
        <f>IF(COUNTIFS(Tabulka2[start. č.],Tabulka2[[#This Row],[start. č.]])&gt;1,"duplicita!","ok")</f>
        <v>ok</v>
      </c>
    </row>
    <row r="239" spans="2:8" x14ac:dyDescent="0.2">
      <c r="B239" s="19"/>
      <c r="C239" s="20"/>
      <c r="D239" s="19"/>
      <c r="E239" s="20"/>
      <c r="F239" s="19"/>
      <c r="G239" s="15" t="str">
        <f>IF(ISBLANK('1. Index'!$C$13),"-",IF(Tabulka2[[#This Row],[m/ž]]="M",VLOOKUP(Tabulka2[[#This Row],[ročník]],'2. Kategorie'!B:E,3,0),IF(Tabulka2[[#This Row],[m/ž]]="Z",VLOOKUP(Tabulka2[[#This Row],[ročník]],'2. Kategorie'!B:E,4,0),"?")))</f>
        <v>?</v>
      </c>
      <c r="H239" s="11" t="str">
        <f>IF(COUNTIFS(Tabulka2[start. č.],Tabulka2[[#This Row],[start. č.]])&gt;1,"duplicita!","ok")</f>
        <v>ok</v>
      </c>
    </row>
    <row r="240" spans="2:8" x14ac:dyDescent="0.2">
      <c r="B240" s="19"/>
      <c r="C240" s="20"/>
      <c r="D240" s="19"/>
      <c r="E240" s="20"/>
      <c r="F240" s="19"/>
      <c r="G240" s="15" t="str">
        <f>IF(ISBLANK('1. Index'!$C$13),"-",IF(Tabulka2[[#This Row],[m/ž]]="M",VLOOKUP(Tabulka2[[#This Row],[ročník]],'2. Kategorie'!B:E,3,0),IF(Tabulka2[[#This Row],[m/ž]]="Z",VLOOKUP(Tabulka2[[#This Row],[ročník]],'2. Kategorie'!B:E,4,0),"?")))</f>
        <v>?</v>
      </c>
      <c r="H240" s="11" t="str">
        <f>IF(COUNTIFS(Tabulka2[start. č.],Tabulka2[[#This Row],[start. č.]])&gt;1,"duplicita!","ok")</f>
        <v>ok</v>
      </c>
    </row>
    <row r="241" spans="2:8" x14ac:dyDescent="0.2">
      <c r="B241" s="19"/>
      <c r="C241" s="20"/>
      <c r="D241" s="19"/>
      <c r="E241" s="20"/>
      <c r="F241" s="19"/>
      <c r="G241" s="15" t="str">
        <f>IF(ISBLANK('1. Index'!$C$13),"-",IF(Tabulka2[[#This Row],[m/ž]]="M",VLOOKUP(Tabulka2[[#This Row],[ročník]],'2. Kategorie'!B:E,3,0),IF(Tabulka2[[#This Row],[m/ž]]="Z",VLOOKUP(Tabulka2[[#This Row],[ročník]],'2. Kategorie'!B:E,4,0),"?")))</f>
        <v>?</v>
      </c>
      <c r="H241" s="11" t="str">
        <f>IF(COUNTIFS(Tabulka2[start. č.],Tabulka2[[#This Row],[start. č.]])&gt;1,"duplicita!","ok")</f>
        <v>ok</v>
      </c>
    </row>
    <row r="242" spans="2:8" x14ac:dyDescent="0.2">
      <c r="B242" s="19"/>
      <c r="C242" s="20"/>
      <c r="D242" s="19"/>
      <c r="E242" s="20"/>
      <c r="F242" s="19"/>
      <c r="G242" s="15" t="str">
        <f>IF(ISBLANK('1. Index'!$C$13),"-",IF(Tabulka2[[#This Row],[m/ž]]="M",VLOOKUP(Tabulka2[[#This Row],[ročník]],'2. Kategorie'!B:E,3,0),IF(Tabulka2[[#This Row],[m/ž]]="Z",VLOOKUP(Tabulka2[[#This Row],[ročník]],'2. Kategorie'!B:E,4,0),"?")))</f>
        <v>?</v>
      </c>
      <c r="H242" s="11" t="str">
        <f>IF(COUNTIFS(Tabulka2[start. č.],Tabulka2[[#This Row],[start. č.]])&gt;1,"duplicita!","ok")</f>
        <v>ok</v>
      </c>
    </row>
    <row r="243" spans="2:8" x14ac:dyDescent="0.2">
      <c r="B243" s="19"/>
      <c r="C243" s="20"/>
      <c r="D243" s="19"/>
      <c r="E243" s="20"/>
      <c r="F243" s="19"/>
      <c r="G243" s="15" t="str">
        <f>IF(ISBLANK('1. Index'!$C$13),"-",IF(Tabulka2[[#This Row],[m/ž]]="M",VLOOKUP(Tabulka2[[#This Row],[ročník]],'2. Kategorie'!B:E,3,0),IF(Tabulka2[[#This Row],[m/ž]]="Z",VLOOKUP(Tabulka2[[#This Row],[ročník]],'2. Kategorie'!B:E,4,0),"?")))</f>
        <v>?</v>
      </c>
      <c r="H243" s="11" t="str">
        <f>IF(COUNTIFS(Tabulka2[start. č.],Tabulka2[[#This Row],[start. č.]])&gt;1,"duplicita!","ok")</f>
        <v>ok</v>
      </c>
    </row>
    <row r="244" spans="2:8" x14ac:dyDescent="0.2">
      <c r="B244" s="19"/>
      <c r="C244" s="20"/>
      <c r="D244" s="19"/>
      <c r="E244" s="20"/>
      <c r="F244" s="19"/>
      <c r="G244" s="15" t="str">
        <f>IF(ISBLANK('1. Index'!$C$13),"-",IF(Tabulka2[[#This Row],[m/ž]]="M",VLOOKUP(Tabulka2[[#This Row],[ročník]],'2. Kategorie'!B:E,3,0),IF(Tabulka2[[#This Row],[m/ž]]="Z",VLOOKUP(Tabulka2[[#This Row],[ročník]],'2. Kategorie'!B:E,4,0),"?")))</f>
        <v>?</v>
      </c>
      <c r="H244" s="11" t="str">
        <f>IF(COUNTIFS(Tabulka2[start. č.],Tabulka2[[#This Row],[start. č.]])&gt;1,"duplicita!","ok")</f>
        <v>ok</v>
      </c>
    </row>
    <row r="245" spans="2:8" x14ac:dyDescent="0.2">
      <c r="B245" s="19"/>
      <c r="C245" s="20"/>
      <c r="D245" s="19"/>
      <c r="E245" s="20"/>
      <c r="F245" s="19"/>
      <c r="G245" s="15" t="str">
        <f>IF(ISBLANK('1. Index'!$C$13),"-",IF(Tabulka2[[#This Row],[m/ž]]="M",VLOOKUP(Tabulka2[[#This Row],[ročník]],'2. Kategorie'!B:E,3,0),IF(Tabulka2[[#This Row],[m/ž]]="Z",VLOOKUP(Tabulka2[[#This Row],[ročník]],'2. Kategorie'!B:E,4,0),"?")))</f>
        <v>?</v>
      </c>
      <c r="H245" s="11" t="str">
        <f>IF(COUNTIFS(Tabulka2[start. č.],Tabulka2[[#This Row],[start. č.]])&gt;1,"duplicita!","ok")</f>
        <v>ok</v>
      </c>
    </row>
    <row r="246" spans="2:8" x14ac:dyDescent="0.2">
      <c r="B246" s="19"/>
      <c r="C246" s="20"/>
      <c r="D246" s="19"/>
      <c r="E246" s="20"/>
      <c r="F246" s="19"/>
      <c r="G246" s="15" t="str">
        <f>IF(ISBLANK('1. Index'!$C$13),"-",IF(Tabulka2[[#This Row],[m/ž]]="M",VLOOKUP(Tabulka2[[#This Row],[ročník]],'2. Kategorie'!B:E,3,0),IF(Tabulka2[[#This Row],[m/ž]]="Z",VLOOKUP(Tabulka2[[#This Row],[ročník]],'2. Kategorie'!B:E,4,0),"?")))</f>
        <v>?</v>
      </c>
      <c r="H246" s="11" t="str">
        <f>IF(COUNTIFS(Tabulka2[start. č.],Tabulka2[[#This Row],[start. č.]])&gt;1,"duplicita!","ok")</f>
        <v>ok</v>
      </c>
    </row>
    <row r="247" spans="2:8" x14ac:dyDescent="0.2">
      <c r="B247" s="19"/>
      <c r="C247" s="20"/>
      <c r="D247" s="19"/>
      <c r="E247" s="20"/>
      <c r="F247" s="19"/>
      <c r="G247" s="15" t="str">
        <f>IF(ISBLANK('1. Index'!$C$13),"-",IF(Tabulka2[[#This Row],[m/ž]]="M",VLOOKUP(Tabulka2[[#This Row],[ročník]],'2. Kategorie'!B:E,3,0),IF(Tabulka2[[#This Row],[m/ž]]="Z",VLOOKUP(Tabulka2[[#This Row],[ročník]],'2. Kategorie'!B:E,4,0),"?")))</f>
        <v>?</v>
      </c>
      <c r="H247" s="11" t="str">
        <f>IF(COUNTIFS(Tabulka2[start. č.],Tabulka2[[#This Row],[start. č.]])&gt;1,"duplicita!","ok")</f>
        <v>ok</v>
      </c>
    </row>
    <row r="248" spans="2:8" x14ac:dyDescent="0.2">
      <c r="B248" s="19"/>
      <c r="C248" s="20"/>
      <c r="D248" s="19"/>
      <c r="E248" s="20"/>
      <c r="F248" s="19"/>
      <c r="G248" s="15" t="str">
        <f>IF(ISBLANK('1. Index'!$C$13),"-",IF(Tabulka2[[#This Row],[m/ž]]="M",VLOOKUP(Tabulka2[[#This Row],[ročník]],'2. Kategorie'!B:E,3,0),IF(Tabulka2[[#This Row],[m/ž]]="Z",VLOOKUP(Tabulka2[[#This Row],[ročník]],'2. Kategorie'!B:E,4,0),"?")))</f>
        <v>?</v>
      </c>
      <c r="H248" s="11" t="str">
        <f>IF(COUNTIFS(Tabulka2[start. č.],Tabulka2[[#This Row],[start. č.]])&gt;1,"duplicita!","ok")</f>
        <v>ok</v>
      </c>
    </row>
    <row r="249" spans="2:8" x14ac:dyDescent="0.2">
      <c r="B249" s="19"/>
      <c r="C249" s="20"/>
      <c r="D249" s="19"/>
      <c r="E249" s="20"/>
      <c r="F249" s="19"/>
      <c r="G249" s="15" t="str">
        <f>IF(ISBLANK('1. Index'!$C$13),"-",IF(Tabulka2[[#This Row],[m/ž]]="M",VLOOKUP(Tabulka2[[#This Row],[ročník]],'2. Kategorie'!B:E,3,0),IF(Tabulka2[[#This Row],[m/ž]]="Z",VLOOKUP(Tabulka2[[#This Row],[ročník]],'2. Kategorie'!B:E,4,0),"?")))</f>
        <v>?</v>
      </c>
      <c r="H249" s="11" t="str">
        <f>IF(COUNTIFS(Tabulka2[start. č.],Tabulka2[[#This Row],[start. č.]])&gt;1,"duplicita!","ok")</f>
        <v>ok</v>
      </c>
    </row>
    <row r="250" spans="2:8" x14ac:dyDescent="0.2">
      <c r="B250" s="19"/>
      <c r="C250" s="20"/>
      <c r="D250" s="19"/>
      <c r="E250" s="20"/>
      <c r="F250" s="19"/>
      <c r="G250" s="15" t="str">
        <f>IF(ISBLANK('1. Index'!$C$13),"-",IF(Tabulka2[[#This Row],[m/ž]]="M",VLOOKUP(Tabulka2[[#This Row],[ročník]],'2. Kategorie'!B:E,3,0),IF(Tabulka2[[#This Row],[m/ž]]="Z",VLOOKUP(Tabulka2[[#This Row],[ročník]],'2. Kategorie'!B:E,4,0),"?")))</f>
        <v>?</v>
      </c>
      <c r="H250" s="11" t="str">
        <f>IF(COUNTIFS(Tabulka2[start. č.],Tabulka2[[#This Row],[start. č.]])&gt;1,"duplicita!","ok")</f>
        <v>ok</v>
      </c>
    </row>
    <row r="251" spans="2:8" x14ac:dyDescent="0.2">
      <c r="B251" s="19"/>
      <c r="C251" s="20"/>
      <c r="D251" s="19"/>
      <c r="E251" s="20"/>
      <c r="F251" s="19"/>
      <c r="G251" s="15" t="str">
        <f>IF(ISBLANK('1. Index'!$C$13),"-",IF(Tabulka2[[#This Row],[m/ž]]="M",VLOOKUP(Tabulka2[[#This Row],[ročník]],'2. Kategorie'!B:E,3,0),IF(Tabulka2[[#This Row],[m/ž]]="Z",VLOOKUP(Tabulka2[[#This Row],[ročník]],'2. Kategorie'!B:E,4,0),"?")))</f>
        <v>?</v>
      </c>
      <c r="H251" s="11" t="str">
        <f>IF(COUNTIFS(Tabulka2[start. č.],Tabulka2[[#This Row],[start. č.]])&gt;1,"duplicita!","ok")</f>
        <v>ok</v>
      </c>
    </row>
    <row r="252" spans="2:8" x14ac:dyDescent="0.2">
      <c r="B252" s="19"/>
      <c r="C252" s="20"/>
      <c r="D252" s="19"/>
      <c r="E252" s="20"/>
      <c r="F252" s="19"/>
      <c r="G252" s="15" t="str">
        <f>IF(ISBLANK('1. Index'!$C$13),"-",IF(Tabulka2[[#This Row],[m/ž]]="M",VLOOKUP(Tabulka2[[#This Row],[ročník]],'2. Kategorie'!B:E,3,0),IF(Tabulka2[[#This Row],[m/ž]]="Z",VLOOKUP(Tabulka2[[#This Row],[ročník]],'2. Kategorie'!B:E,4,0),"?")))</f>
        <v>?</v>
      </c>
      <c r="H252" s="11" t="str">
        <f>IF(COUNTIFS(Tabulka2[start. č.],Tabulka2[[#This Row],[start. č.]])&gt;1,"duplicita!","ok")</f>
        <v>ok</v>
      </c>
    </row>
    <row r="253" spans="2:8" x14ac:dyDescent="0.2">
      <c r="B253" s="19"/>
      <c r="C253" s="20"/>
      <c r="D253" s="19"/>
      <c r="E253" s="20"/>
      <c r="F253" s="19"/>
      <c r="G253" s="15" t="str">
        <f>IF(ISBLANK('1. Index'!$C$13),"-",IF(Tabulka2[[#This Row],[m/ž]]="M",VLOOKUP(Tabulka2[[#This Row],[ročník]],'2. Kategorie'!B:E,3,0),IF(Tabulka2[[#This Row],[m/ž]]="Z",VLOOKUP(Tabulka2[[#This Row],[ročník]],'2. Kategorie'!B:E,4,0),"?")))</f>
        <v>?</v>
      </c>
      <c r="H253" s="11" t="str">
        <f>IF(COUNTIFS(Tabulka2[start. č.],Tabulka2[[#This Row],[start. č.]])&gt;1,"duplicita!","ok")</f>
        <v>ok</v>
      </c>
    </row>
    <row r="254" spans="2:8" x14ac:dyDescent="0.2">
      <c r="B254" s="19"/>
      <c r="C254" s="20"/>
      <c r="D254" s="19"/>
      <c r="E254" s="20"/>
      <c r="F254" s="19"/>
      <c r="G254" s="15" t="str">
        <f>IF(ISBLANK('1. Index'!$C$13),"-",IF(Tabulka2[[#This Row],[m/ž]]="M",VLOOKUP(Tabulka2[[#This Row],[ročník]],'2. Kategorie'!B:E,3,0),IF(Tabulka2[[#This Row],[m/ž]]="Z",VLOOKUP(Tabulka2[[#This Row],[ročník]],'2. Kategorie'!B:E,4,0),"?")))</f>
        <v>?</v>
      </c>
      <c r="H254" s="11" t="str">
        <f>IF(COUNTIFS(Tabulka2[start. č.],Tabulka2[[#This Row],[start. č.]])&gt;1,"duplicita!","ok")</f>
        <v>ok</v>
      </c>
    </row>
    <row r="255" spans="2:8" x14ac:dyDescent="0.2">
      <c r="B255" s="19"/>
      <c r="C255" s="20"/>
      <c r="D255" s="19"/>
      <c r="E255" s="20"/>
      <c r="F255" s="19"/>
      <c r="G255" s="15" t="str">
        <f>IF(ISBLANK('1. Index'!$C$13),"-",IF(Tabulka2[[#This Row],[m/ž]]="M",VLOOKUP(Tabulka2[[#This Row],[ročník]],'2. Kategorie'!B:E,3,0),IF(Tabulka2[[#This Row],[m/ž]]="Z",VLOOKUP(Tabulka2[[#This Row],[ročník]],'2. Kategorie'!B:E,4,0),"?")))</f>
        <v>?</v>
      </c>
      <c r="H255" s="11" t="str">
        <f>IF(COUNTIFS(Tabulka2[start. č.],Tabulka2[[#This Row],[start. č.]])&gt;1,"duplicita!","ok")</f>
        <v>ok</v>
      </c>
    </row>
    <row r="256" spans="2:8" x14ac:dyDescent="0.2">
      <c r="B256" s="19"/>
      <c r="C256" s="20"/>
      <c r="D256" s="19"/>
      <c r="E256" s="20"/>
      <c r="F256" s="19"/>
      <c r="G256" s="15" t="str">
        <f>IF(ISBLANK('1. Index'!$C$13),"-",IF(Tabulka2[[#This Row],[m/ž]]="M",VLOOKUP(Tabulka2[[#This Row],[ročník]],'2. Kategorie'!B:E,3,0),IF(Tabulka2[[#This Row],[m/ž]]="Z",VLOOKUP(Tabulka2[[#This Row],[ročník]],'2. Kategorie'!B:E,4,0),"?")))</f>
        <v>?</v>
      </c>
      <c r="H256" s="11" t="str">
        <f>IF(COUNTIFS(Tabulka2[start. č.],Tabulka2[[#This Row],[start. č.]])&gt;1,"duplicita!","ok")</f>
        <v>ok</v>
      </c>
    </row>
    <row r="257" spans="2:8" x14ac:dyDescent="0.2">
      <c r="B257" s="19"/>
      <c r="C257" s="20"/>
      <c r="D257" s="19"/>
      <c r="E257" s="20"/>
      <c r="F257" s="19"/>
      <c r="G257" s="15" t="str">
        <f>IF(ISBLANK('1. Index'!$C$13),"-",IF(Tabulka2[[#This Row],[m/ž]]="M",VLOOKUP(Tabulka2[[#This Row],[ročník]],'2. Kategorie'!B:E,3,0),IF(Tabulka2[[#This Row],[m/ž]]="Z",VLOOKUP(Tabulka2[[#This Row],[ročník]],'2. Kategorie'!B:E,4,0),"?")))</f>
        <v>?</v>
      </c>
      <c r="H257" s="11" t="str">
        <f>IF(COUNTIFS(Tabulka2[start. č.],Tabulka2[[#This Row],[start. č.]])&gt;1,"duplicita!","ok")</f>
        <v>ok</v>
      </c>
    </row>
    <row r="258" spans="2:8" x14ac:dyDescent="0.2">
      <c r="B258" s="19"/>
      <c r="C258" s="20"/>
      <c r="D258" s="19"/>
      <c r="E258" s="20"/>
      <c r="F258" s="19"/>
      <c r="G258" s="15" t="str">
        <f>IF(ISBLANK('1. Index'!$C$13),"-",IF(Tabulka2[[#This Row],[m/ž]]="M",VLOOKUP(Tabulka2[[#This Row],[ročník]],'2. Kategorie'!B:E,3,0),IF(Tabulka2[[#This Row],[m/ž]]="Z",VLOOKUP(Tabulka2[[#This Row],[ročník]],'2. Kategorie'!B:E,4,0),"?")))</f>
        <v>?</v>
      </c>
      <c r="H258" s="11" t="str">
        <f>IF(COUNTIFS(Tabulka2[start. č.],Tabulka2[[#This Row],[start. č.]])&gt;1,"duplicita!","ok")</f>
        <v>ok</v>
      </c>
    </row>
    <row r="259" spans="2:8" x14ac:dyDescent="0.2">
      <c r="B259" s="19"/>
      <c r="C259" s="20"/>
      <c r="D259" s="19"/>
      <c r="E259" s="20"/>
      <c r="F259" s="19"/>
      <c r="G259" s="15" t="str">
        <f>IF(ISBLANK('1. Index'!$C$13),"-",IF(Tabulka2[[#This Row],[m/ž]]="M",VLOOKUP(Tabulka2[[#This Row],[ročník]],'2. Kategorie'!B:E,3,0),IF(Tabulka2[[#This Row],[m/ž]]="Z",VLOOKUP(Tabulka2[[#This Row],[ročník]],'2. Kategorie'!B:E,4,0),"?")))</f>
        <v>?</v>
      </c>
      <c r="H259" s="11" t="str">
        <f>IF(COUNTIFS(Tabulka2[start. č.],Tabulka2[[#This Row],[start. č.]])&gt;1,"duplicita!","ok")</f>
        <v>ok</v>
      </c>
    </row>
    <row r="260" spans="2:8" x14ac:dyDescent="0.2">
      <c r="B260" s="19"/>
      <c r="C260" s="20"/>
      <c r="D260" s="19"/>
      <c r="E260" s="20"/>
      <c r="F260" s="19"/>
      <c r="G260" s="15" t="str">
        <f>IF(ISBLANK('1. Index'!$C$13),"-",IF(Tabulka2[[#This Row],[m/ž]]="M",VLOOKUP(Tabulka2[[#This Row],[ročník]],'2. Kategorie'!B:E,3,0),IF(Tabulka2[[#This Row],[m/ž]]="Z",VLOOKUP(Tabulka2[[#This Row],[ročník]],'2. Kategorie'!B:E,4,0),"?")))</f>
        <v>?</v>
      </c>
      <c r="H260" s="11" t="str">
        <f>IF(COUNTIFS(Tabulka2[start. č.],Tabulka2[[#This Row],[start. č.]])&gt;1,"duplicita!","ok")</f>
        <v>ok</v>
      </c>
    </row>
    <row r="261" spans="2:8" x14ac:dyDescent="0.2">
      <c r="B261" s="19"/>
      <c r="C261" s="20"/>
      <c r="D261" s="19"/>
      <c r="E261" s="20"/>
      <c r="F261" s="19"/>
      <c r="G261" s="15" t="str">
        <f>IF(ISBLANK('1. Index'!$C$13),"-",IF(Tabulka2[[#This Row],[m/ž]]="M",VLOOKUP(Tabulka2[[#This Row],[ročník]],'2. Kategorie'!B:E,3,0),IF(Tabulka2[[#This Row],[m/ž]]="Z",VLOOKUP(Tabulka2[[#This Row],[ročník]],'2. Kategorie'!B:E,4,0),"?")))</f>
        <v>?</v>
      </c>
      <c r="H261" s="11" t="str">
        <f>IF(COUNTIFS(Tabulka2[start. č.],Tabulka2[[#This Row],[start. č.]])&gt;1,"duplicita!","ok")</f>
        <v>ok</v>
      </c>
    </row>
    <row r="262" spans="2:8" x14ac:dyDescent="0.2">
      <c r="B262" s="19"/>
      <c r="C262" s="20"/>
      <c r="D262" s="19"/>
      <c r="E262" s="20"/>
      <c r="F262" s="19"/>
      <c r="G262" s="15" t="str">
        <f>IF(ISBLANK('1. Index'!$C$13),"-",IF(Tabulka2[[#This Row],[m/ž]]="M",VLOOKUP(Tabulka2[[#This Row],[ročník]],'2. Kategorie'!B:E,3,0),IF(Tabulka2[[#This Row],[m/ž]]="Z",VLOOKUP(Tabulka2[[#This Row],[ročník]],'2. Kategorie'!B:E,4,0),"?")))</f>
        <v>?</v>
      </c>
      <c r="H262" s="11" t="str">
        <f>IF(COUNTIFS(Tabulka2[start. č.],Tabulka2[[#This Row],[start. č.]])&gt;1,"duplicita!","ok")</f>
        <v>ok</v>
      </c>
    </row>
    <row r="263" spans="2:8" x14ac:dyDescent="0.2">
      <c r="B263" s="19"/>
      <c r="C263" s="20"/>
      <c r="D263" s="19"/>
      <c r="E263" s="20"/>
      <c r="F263" s="19"/>
      <c r="G263" s="15" t="str">
        <f>IF(ISBLANK('1. Index'!$C$13),"-",IF(Tabulka2[[#This Row],[m/ž]]="M",VLOOKUP(Tabulka2[[#This Row],[ročník]],'2. Kategorie'!B:E,3,0),IF(Tabulka2[[#This Row],[m/ž]]="Z",VLOOKUP(Tabulka2[[#This Row],[ročník]],'2. Kategorie'!B:E,4,0),"?")))</f>
        <v>?</v>
      </c>
      <c r="H263" s="11" t="str">
        <f>IF(COUNTIFS(Tabulka2[start. č.],Tabulka2[[#This Row],[start. č.]])&gt;1,"duplicita!","ok")</f>
        <v>ok</v>
      </c>
    </row>
    <row r="264" spans="2:8" x14ac:dyDescent="0.2">
      <c r="B264" s="19"/>
      <c r="C264" s="20"/>
      <c r="D264" s="19"/>
      <c r="E264" s="20"/>
      <c r="F264" s="19"/>
      <c r="G264" s="15" t="str">
        <f>IF(ISBLANK('1. Index'!$C$13),"-",IF(Tabulka2[[#This Row],[m/ž]]="M",VLOOKUP(Tabulka2[[#This Row],[ročník]],'2. Kategorie'!B:E,3,0),IF(Tabulka2[[#This Row],[m/ž]]="Z",VLOOKUP(Tabulka2[[#This Row],[ročník]],'2. Kategorie'!B:E,4,0),"?")))</f>
        <v>?</v>
      </c>
      <c r="H264" s="11" t="str">
        <f>IF(COUNTIFS(Tabulka2[start. č.],Tabulka2[[#This Row],[start. č.]])&gt;1,"duplicita!","ok")</f>
        <v>ok</v>
      </c>
    </row>
    <row r="265" spans="2:8" x14ac:dyDescent="0.2">
      <c r="B265" s="19"/>
      <c r="C265" s="20"/>
      <c r="D265" s="19"/>
      <c r="E265" s="20"/>
      <c r="F265" s="19"/>
      <c r="G265" s="15" t="str">
        <f>IF(ISBLANK('1. Index'!$C$13),"-",IF(Tabulka2[[#This Row],[m/ž]]="M",VLOOKUP(Tabulka2[[#This Row],[ročník]],'2. Kategorie'!B:E,3,0),IF(Tabulka2[[#This Row],[m/ž]]="Z",VLOOKUP(Tabulka2[[#This Row],[ročník]],'2. Kategorie'!B:E,4,0),"?")))</f>
        <v>?</v>
      </c>
      <c r="H265" s="11" t="str">
        <f>IF(COUNTIFS(Tabulka2[start. č.],Tabulka2[[#This Row],[start. č.]])&gt;1,"duplicita!","ok")</f>
        <v>ok</v>
      </c>
    </row>
    <row r="266" spans="2:8" x14ac:dyDescent="0.2">
      <c r="B266" s="19"/>
      <c r="C266" s="20"/>
      <c r="D266" s="19"/>
      <c r="E266" s="20"/>
      <c r="F266" s="19"/>
      <c r="G266" s="15" t="str">
        <f>IF(ISBLANK('1. Index'!$C$13),"-",IF(Tabulka2[[#This Row],[m/ž]]="M",VLOOKUP(Tabulka2[[#This Row],[ročník]],'2. Kategorie'!B:E,3,0),IF(Tabulka2[[#This Row],[m/ž]]="Z",VLOOKUP(Tabulka2[[#This Row],[ročník]],'2. Kategorie'!B:E,4,0),"?")))</f>
        <v>?</v>
      </c>
      <c r="H266" s="11" t="str">
        <f>IF(COUNTIFS(Tabulka2[start. č.],Tabulka2[[#This Row],[start. č.]])&gt;1,"duplicita!","ok")</f>
        <v>ok</v>
      </c>
    </row>
    <row r="267" spans="2:8" x14ac:dyDescent="0.2">
      <c r="B267" s="19"/>
      <c r="C267" s="20"/>
      <c r="D267" s="19"/>
      <c r="E267" s="20"/>
      <c r="F267" s="19"/>
      <c r="G267" s="15" t="str">
        <f>IF(ISBLANK('1. Index'!$C$13),"-",IF(Tabulka2[[#This Row],[m/ž]]="M",VLOOKUP(Tabulka2[[#This Row],[ročník]],'2. Kategorie'!B:E,3,0),IF(Tabulka2[[#This Row],[m/ž]]="Z",VLOOKUP(Tabulka2[[#This Row],[ročník]],'2. Kategorie'!B:E,4,0),"?")))</f>
        <v>?</v>
      </c>
      <c r="H267" s="11" t="str">
        <f>IF(COUNTIFS(Tabulka2[start. č.],Tabulka2[[#This Row],[start. č.]])&gt;1,"duplicita!","ok")</f>
        <v>ok</v>
      </c>
    </row>
    <row r="268" spans="2:8" x14ac:dyDescent="0.2">
      <c r="B268" s="19"/>
      <c r="C268" s="20"/>
      <c r="D268" s="19"/>
      <c r="E268" s="20"/>
      <c r="F268" s="19"/>
      <c r="G268" s="15" t="str">
        <f>IF(ISBLANK('1. Index'!$C$13),"-",IF(Tabulka2[[#This Row],[m/ž]]="M",VLOOKUP(Tabulka2[[#This Row],[ročník]],'2. Kategorie'!B:E,3,0),IF(Tabulka2[[#This Row],[m/ž]]="Z",VLOOKUP(Tabulka2[[#This Row],[ročník]],'2. Kategorie'!B:E,4,0),"?")))</f>
        <v>?</v>
      </c>
      <c r="H268" s="11" t="str">
        <f>IF(COUNTIFS(Tabulka2[start. č.],Tabulka2[[#This Row],[start. č.]])&gt;1,"duplicita!","ok")</f>
        <v>ok</v>
      </c>
    </row>
    <row r="269" spans="2:8" x14ac:dyDescent="0.2">
      <c r="B269" s="19"/>
      <c r="C269" s="20"/>
      <c r="D269" s="19"/>
      <c r="E269" s="20"/>
      <c r="F269" s="19"/>
      <c r="G269" s="15" t="str">
        <f>IF(ISBLANK('1. Index'!$C$13),"-",IF(Tabulka2[[#This Row],[m/ž]]="M",VLOOKUP(Tabulka2[[#This Row],[ročník]],'2. Kategorie'!B:E,3,0),IF(Tabulka2[[#This Row],[m/ž]]="Z",VLOOKUP(Tabulka2[[#This Row],[ročník]],'2. Kategorie'!B:E,4,0),"?")))</f>
        <v>?</v>
      </c>
      <c r="H269" s="11" t="str">
        <f>IF(COUNTIFS(Tabulka2[start. č.],Tabulka2[[#This Row],[start. č.]])&gt;1,"duplicita!","ok")</f>
        <v>ok</v>
      </c>
    </row>
    <row r="270" spans="2:8" x14ac:dyDescent="0.2">
      <c r="B270" s="19"/>
      <c r="C270" s="20"/>
      <c r="D270" s="19"/>
      <c r="E270" s="20"/>
      <c r="F270" s="19"/>
      <c r="G270" s="15" t="str">
        <f>IF(ISBLANK('1. Index'!$C$13),"-",IF(Tabulka2[[#This Row],[m/ž]]="M",VLOOKUP(Tabulka2[[#This Row],[ročník]],'2. Kategorie'!B:E,3,0),IF(Tabulka2[[#This Row],[m/ž]]="Z",VLOOKUP(Tabulka2[[#This Row],[ročník]],'2. Kategorie'!B:E,4,0),"?")))</f>
        <v>?</v>
      </c>
      <c r="H270" s="11" t="str">
        <f>IF(COUNTIFS(Tabulka2[start. č.],Tabulka2[[#This Row],[start. č.]])&gt;1,"duplicita!","ok")</f>
        <v>ok</v>
      </c>
    </row>
    <row r="271" spans="2:8" x14ac:dyDescent="0.2">
      <c r="B271" s="19"/>
      <c r="C271" s="20"/>
      <c r="D271" s="19"/>
      <c r="E271" s="20"/>
      <c r="F271" s="19"/>
      <c r="G271" s="15" t="str">
        <f>IF(ISBLANK('1. Index'!$C$13),"-",IF(Tabulka2[[#This Row],[m/ž]]="M",VLOOKUP(Tabulka2[[#This Row],[ročník]],'2. Kategorie'!B:E,3,0),IF(Tabulka2[[#This Row],[m/ž]]="Z",VLOOKUP(Tabulka2[[#This Row],[ročník]],'2. Kategorie'!B:E,4,0),"?")))</f>
        <v>?</v>
      </c>
      <c r="H271" s="11" t="str">
        <f>IF(COUNTIFS(Tabulka2[start. č.],Tabulka2[[#This Row],[start. č.]])&gt;1,"duplicita!","ok")</f>
        <v>ok</v>
      </c>
    </row>
    <row r="272" spans="2:8" x14ac:dyDescent="0.2">
      <c r="B272" s="19"/>
      <c r="C272" s="20"/>
      <c r="D272" s="19"/>
      <c r="E272" s="20"/>
      <c r="F272" s="19"/>
      <c r="G272" s="15" t="str">
        <f>IF(ISBLANK('1. Index'!$C$13),"-",IF(Tabulka2[[#This Row],[m/ž]]="M",VLOOKUP(Tabulka2[[#This Row],[ročník]],'2. Kategorie'!B:E,3,0),IF(Tabulka2[[#This Row],[m/ž]]="Z",VLOOKUP(Tabulka2[[#This Row],[ročník]],'2. Kategorie'!B:E,4,0),"?")))</f>
        <v>?</v>
      </c>
      <c r="H272" s="11" t="str">
        <f>IF(COUNTIFS(Tabulka2[start. č.],Tabulka2[[#This Row],[start. č.]])&gt;1,"duplicita!","ok")</f>
        <v>ok</v>
      </c>
    </row>
    <row r="273" spans="2:8" x14ac:dyDescent="0.2">
      <c r="B273" s="19"/>
      <c r="C273" s="20"/>
      <c r="D273" s="19"/>
      <c r="E273" s="20"/>
      <c r="F273" s="19"/>
      <c r="G273" s="15" t="str">
        <f>IF(ISBLANK('1. Index'!$C$13),"-",IF(Tabulka2[[#This Row],[m/ž]]="M",VLOOKUP(Tabulka2[[#This Row],[ročník]],'2. Kategorie'!B:E,3,0),IF(Tabulka2[[#This Row],[m/ž]]="Z",VLOOKUP(Tabulka2[[#This Row],[ročník]],'2. Kategorie'!B:E,4,0),"?")))</f>
        <v>?</v>
      </c>
      <c r="H273" s="11" t="str">
        <f>IF(COUNTIFS(Tabulka2[start. č.],Tabulka2[[#This Row],[start. č.]])&gt;1,"duplicita!","ok")</f>
        <v>ok</v>
      </c>
    </row>
    <row r="274" spans="2:8" x14ac:dyDescent="0.2">
      <c r="B274" s="19"/>
      <c r="C274" s="20"/>
      <c r="D274" s="19"/>
      <c r="E274" s="20"/>
      <c r="F274" s="19"/>
      <c r="G274" s="15" t="str">
        <f>IF(ISBLANK('1. Index'!$C$13),"-",IF(Tabulka2[[#This Row],[m/ž]]="M",VLOOKUP(Tabulka2[[#This Row],[ročník]],'2. Kategorie'!B:E,3,0),IF(Tabulka2[[#This Row],[m/ž]]="Z",VLOOKUP(Tabulka2[[#This Row],[ročník]],'2. Kategorie'!B:E,4,0),"?")))</f>
        <v>?</v>
      </c>
      <c r="H274" s="11" t="str">
        <f>IF(COUNTIFS(Tabulka2[start. č.],Tabulka2[[#This Row],[start. č.]])&gt;1,"duplicita!","ok")</f>
        <v>ok</v>
      </c>
    </row>
    <row r="275" spans="2:8" x14ac:dyDescent="0.2">
      <c r="B275" s="19"/>
      <c r="C275" s="20"/>
      <c r="D275" s="19"/>
      <c r="E275" s="20"/>
      <c r="F275" s="19"/>
      <c r="G275" s="15" t="str">
        <f>IF(ISBLANK('1. Index'!$C$13),"-",IF(Tabulka2[[#This Row],[m/ž]]="M",VLOOKUP(Tabulka2[[#This Row],[ročník]],'2. Kategorie'!B:E,3,0),IF(Tabulka2[[#This Row],[m/ž]]="Z",VLOOKUP(Tabulka2[[#This Row],[ročník]],'2. Kategorie'!B:E,4,0),"?")))</f>
        <v>?</v>
      </c>
      <c r="H275" s="11" t="str">
        <f>IF(COUNTIFS(Tabulka2[start. č.],Tabulka2[[#This Row],[start. č.]])&gt;1,"duplicita!","ok")</f>
        <v>ok</v>
      </c>
    </row>
    <row r="276" spans="2:8" x14ac:dyDescent="0.2">
      <c r="B276" s="19"/>
      <c r="C276" s="20"/>
      <c r="D276" s="19"/>
      <c r="E276" s="20"/>
      <c r="F276" s="19"/>
      <c r="G276" s="15" t="str">
        <f>IF(ISBLANK('1. Index'!$C$13),"-",IF(Tabulka2[[#This Row],[m/ž]]="M",VLOOKUP(Tabulka2[[#This Row],[ročník]],'2. Kategorie'!B:E,3,0),IF(Tabulka2[[#This Row],[m/ž]]="Z",VLOOKUP(Tabulka2[[#This Row],[ročník]],'2. Kategorie'!B:E,4,0),"?")))</f>
        <v>?</v>
      </c>
      <c r="H276" s="11" t="str">
        <f>IF(COUNTIFS(Tabulka2[start. č.],Tabulka2[[#This Row],[start. č.]])&gt;1,"duplicita!","ok")</f>
        <v>ok</v>
      </c>
    </row>
    <row r="277" spans="2:8" x14ac:dyDescent="0.2">
      <c r="B277" s="19"/>
      <c r="C277" s="20"/>
      <c r="D277" s="19"/>
      <c r="E277" s="20"/>
      <c r="F277" s="19"/>
      <c r="G277" s="15" t="str">
        <f>IF(ISBLANK('1. Index'!$C$13),"-",IF(Tabulka2[[#This Row],[m/ž]]="M",VLOOKUP(Tabulka2[[#This Row],[ročník]],'2. Kategorie'!B:E,3,0),IF(Tabulka2[[#This Row],[m/ž]]="Z",VLOOKUP(Tabulka2[[#This Row],[ročník]],'2. Kategorie'!B:E,4,0),"?")))</f>
        <v>?</v>
      </c>
      <c r="H277" s="11" t="str">
        <f>IF(COUNTIFS(Tabulka2[start. č.],Tabulka2[[#This Row],[start. č.]])&gt;1,"duplicita!","ok")</f>
        <v>ok</v>
      </c>
    </row>
    <row r="278" spans="2:8" x14ac:dyDescent="0.2">
      <c r="B278" s="19"/>
      <c r="C278" s="20"/>
      <c r="D278" s="19"/>
      <c r="E278" s="20"/>
      <c r="F278" s="19"/>
      <c r="G278" s="15" t="str">
        <f>IF(ISBLANK('1. Index'!$C$13),"-",IF(Tabulka2[[#This Row],[m/ž]]="M",VLOOKUP(Tabulka2[[#This Row],[ročník]],'2. Kategorie'!B:E,3,0),IF(Tabulka2[[#This Row],[m/ž]]="Z",VLOOKUP(Tabulka2[[#This Row],[ročník]],'2. Kategorie'!B:E,4,0),"?")))</f>
        <v>?</v>
      </c>
      <c r="H278" s="11" t="str">
        <f>IF(COUNTIFS(Tabulka2[start. č.],Tabulka2[[#This Row],[start. č.]])&gt;1,"duplicita!","ok")</f>
        <v>ok</v>
      </c>
    </row>
    <row r="279" spans="2:8" x14ac:dyDescent="0.2">
      <c r="B279" s="19"/>
      <c r="C279" s="20"/>
      <c r="D279" s="19"/>
      <c r="E279" s="20"/>
      <c r="F279" s="19"/>
      <c r="G279" s="15" t="str">
        <f>IF(ISBLANK('1. Index'!$C$13),"-",IF(Tabulka2[[#This Row],[m/ž]]="M",VLOOKUP(Tabulka2[[#This Row],[ročník]],'2. Kategorie'!B:E,3,0),IF(Tabulka2[[#This Row],[m/ž]]="Z",VLOOKUP(Tabulka2[[#This Row],[ročník]],'2. Kategorie'!B:E,4,0),"?")))</f>
        <v>?</v>
      </c>
      <c r="H279" s="11" t="str">
        <f>IF(COUNTIFS(Tabulka2[start. č.],Tabulka2[[#This Row],[start. č.]])&gt;1,"duplicita!","ok")</f>
        <v>ok</v>
      </c>
    </row>
    <row r="280" spans="2:8" x14ac:dyDescent="0.2">
      <c r="B280" s="19"/>
      <c r="C280" s="20"/>
      <c r="D280" s="19"/>
      <c r="E280" s="20"/>
      <c r="F280" s="19"/>
      <c r="G280" s="15" t="str">
        <f>IF(ISBLANK('1. Index'!$C$13),"-",IF(Tabulka2[[#This Row],[m/ž]]="M",VLOOKUP(Tabulka2[[#This Row],[ročník]],'2. Kategorie'!B:E,3,0),IF(Tabulka2[[#This Row],[m/ž]]="Z",VLOOKUP(Tabulka2[[#This Row],[ročník]],'2. Kategorie'!B:E,4,0),"?")))</f>
        <v>?</v>
      </c>
      <c r="H280" s="11" t="str">
        <f>IF(COUNTIFS(Tabulka2[start. č.],Tabulka2[[#This Row],[start. č.]])&gt;1,"duplicita!","ok")</f>
        <v>ok</v>
      </c>
    </row>
    <row r="281" spans="2:8" x14ac:dyDescent="0.2">
      <c r="B281" s="19"/>
      <c r="C281" s="20"/>
      <c r="D281" s="19"/>
      <c r="E281" s="20"/>
      <c r="F281" s="19"/>
      <c r="G281" s="15" t="str">
        <f>IF(ISBLANK('1. Index'!$C$13),"-",IF(Tabulka2[[#This Row],[m/ž]]="M",VLOOKUP(Tabulka2[[#This Row],[ročník]],'2. Kategorie'!B:E,3,0),IF(Tabulka2[[#This Row],[m/ž]]="Z",VLOOKUP(Tabulka2[[#This Row],[ročník]],'2. Kategorie'!B:E,4,0),"?")))</f>
        <v>?</v>
      </c>
      <c r="H281" s="11" t="str">
        <f>IF(COUNTIFS(Tabulka2[start. č.],Tabulka2[[#This Row],[start. č.]])&gt;1,"duplicita!","ok")</f>
        <v>ok</v>
      </c>
    </row>
    <row r="282" spans="2:8" x14ac:dyDescent="0.2">
      <c r="B282" s="19"/>
      <c r="C282" s="20"/>
      <c r="D282" s="19"/>
      <c r="E282" s="20"/>
      <c r="F282" s="19"/>
      <c r="G282" s="15" t="str">
        <f>IF(ISBLANK('1. Index'!$C$13),"-",IF(Tabulka2[[#This Row],[m/ž]]="M",VLOOKUP(Tabulka2[[#This Row],[ročník]],'2. Kategorie'!B:E,3,0),IF(Tabulka2[[#This Row],[m/ž]]="Z",VLOOKUP(Tabulka2[[#This Row],[ročník]],'2. Kategorie'!B:E,4,0),"?")))</f>
        <v>?</v>
      </c>
      <c r="H282" s="11" t="str">
        <f>IF(COUNTIFS(Tabulka2[start. č.],Tabulka2[[#This Row],[start. č.]])&gt;1,"duplicita!","ok")</f>
        <v>ok</v>
      </c>
    </row>
    <row r="283" spans="2:8" x14ac:dyDescent="0.2">
      <c r="B283" s="19"/>
      <c r="C283" s="20"/>
      <c r="D283" s="19"/>
      <c r="E283" s="20"/>
      <c r="F283" s="19"/>
      <c r="G283" s="15" t="str">
        <f>IF(ISBLANK('1. Index'!$C$13),"-",IF(Tabulka2[[#This Row],[m/ž]]="M",VLOOKUP(Tabulka2[[#This Row],[ročník]],'2. Kategorie'!B:E,3,0),IF(Tabulka2[[#This Row],[m/ž]]="Z",VLOOKUP(Tabulka2[[#This Row],[ročník]],'2. Kategorie'!B:E,4,0),"?")))</f>
        <v>?</v>
      </c>
      <c r="H283" s="11" t="str">
        <f>IF(COUNTIFS(Tabulka2[start. č.],Tabulka2[[#This Row],[start. č.]])&gt;1,"duplicita!","ok")</f>
        <v>ok</v>
      </c>
    </row>
    <row r="284" spans="2:8" x14ac:dyDescent="0.2">
      <c r="B284" s="19"/>
      <c r="C284" s="20"/>
      <c r="D284" s="19"/>
      <c r="E284" s="20"/>
      <c r="F284" s="19"/>
      <c r="G284" s="15" t="str">
        <f>IF(ISBLANK('1. Index'!$C$13),"-",IF(Tabulka2[[#This Row],[m/ž]]="M",VLOOKUP(Tabulka2[[#This Row],[ročník]],'2. Kategorie'!B:E,3,0),IF(Tabulka2[[#This Row],[m/ž]]="Z",VLOOKUP(Tabulka2[[#This Row],[ročník]],'2. Kategorie'!B:E,4,0),"?")))</f>
        <v>?</v>
      </c>
      <c r="H284" s="11" t="str">
        <f>IF(COUNTIFS(Tabulka2[start. č.],Tabulka2[[#This Row],[start. č.]])&gt;1,"duplicita!","ok")</f>
        <v>ok</v>
      </c>
    </row>
    <row r="285" spans="2:8" x14ac:dyDescent="0.2">
      <c r="B285" s="19"/>
      <c r="C285" s="20"/>
      <c r="D285" s="19"/>
      <c r="E285" s="20"/>
      <c r="F285" s="19"/>
      <c r="G285" s="15" t="str">
        <f>IF(ISBLANK('1. Index'!$C$13),"-",IF(Tabulka2[[#This Row],[m/ž]]="M",VLOOKUP(Tabulka2[[#This Row],[ročník]],'2. Kategorie'!B:E,3,0),IF(Tabulka2[[#This Row],[m/ž]]="Z",VLOOKUP(Tabulka2[[#This Row],[ročník]],'2. Kategorie'!B:E,4,0),"?")))</f>
        <v>?</v>
      </c>
      <c r="H285" s="11" t="str">
        <f>IF(COUNTIFS(Tabulka2[start. č.],Tabulka2[[#This Row],[start. č.]])&gt;1,"duplicita!","ok")</f>
        <v>ok</v>
      </c>
    </row>
    <row r="286" spans="2:8" x14ac:dyDescent="0.2">
      <c r="B286" s="19"/>
      <c r="C286" s="20"/>
      <c r="D286" s="19"/>
      <c r="E286" s="20"/>
      <c r="F286" s="19"/>
      <c r="G286" s="15" t="str">
        <f>IF(ISBLANK('1. Index'!$C$13),"-",IF(Tabulka2[[#This Row],[m/ž]]="M",VLOOKUP(Tabulka2[[#This Row],[ročník]],'2. Kategorie'!B:E,3,0),IF(Tabulka2[[#This Row],[m/ž]]="Z",VLOOKUP(Tabulka2[[#This Row],[ročník]],'2. Kategorie'!B:E,4,0),"?")))</f>
        <v>?</v>
      </c>
      <c r="H286" s="11" t="str">
        <f>IF(COUNTIFS(Tabulka2[start. č.],Tabulka2[[#This Row],[start. č.]])&gt;1,"duplicita!","ok")</f>
        <v>ok</v>
      </c>
    </row>
    <row r="287" spans="2:8" x14ac:dyDescent="0.2">
      <c r="B287" s="19"/>
      <c r="C287" s="20"/>
      <c r="D287" s="19"/>
      <c r="E287" s="20"/>
      <c r="F287" s="19"/>
      <c r="G287" s="15" t="str">
        <f>IF(ISBLANK('1. Index'!$C$13),"-",IF(Tabulka2[[#This Row],[m/ž]]="M",VLOOKUP(Tabulka2[[#This Row],[ročník]],'2. Kategorie'!B:E,3,0),IF(Tabulka2[[#This Row],[m/ž]]="Z",VLOOKUP(Tabulka2[[#This Row],[ročník]],'2. Kategorie'!B:E,4,0),"?")))</f>
        <v>?</v>
      </c>
      <c r="H287" s="11" t="str">
        <f>IF(COUNTIFS(Tabulka2[start. č.],Tabulka2[[#This Row],[start. č.]])&gt;1,"duplicita!","ok")</f>
        <v>ok</v>
      </c>
    </row>
    <row r="288" spans="2:8" x14ac:dyDescent="0.2">
      <c r="B288" s="19"/>
      <c r="C288" s="20"/>
      <c r="D288" s="19"/>
      <c r="E288" s="20"/>
      <c r="F288" s="19"/>
      <c r="G288" s="15" t="str">
        <f>IF(ISBLANK('1. Index'!$C$13),"-",IF(Tabulka2[[#This Row],[m/ž]]="M",VLOOKUP(Tabulka2[[#This Row],[ročník]],'2. Kategorie'!B:E,3,0),IF(Tabulka2[[#This Row],[m/ž]]="Z",VLOOKUP(Tabulka2[[#This Row],[ročník]],'2. Kategorie'!B:E,4,0),"?")))</f>
        <v>?</v>
      </c>
      <c r="H288" s="11" t="str">
        <f>IF(COUNTIFS(Tabulka2[start. č.],Tabulka2[[#This Row],[start. č.]])&gt;1,"duplicita!","ok")</f>
        <v>ok</v>
      </c>
    </row>
    <row r="289" spans="2:8" x14ac:dyDescent="0.2">
      <c r="B289" s="19"/>
      <c r="C289" s="20"/>
      <c r="D289" s="19"/>
      <c r="E289" s="20"/>
      <c r="F289" s="19"/>
      <c r="G289" s="15" t="str">
        <f>IF(ISBLANK('1. Index'!$C$13),"-",IF(Tabulka2[[#This Row],[m/ž]]="M",VLOOKUP(Tabulka2[[#This Row],[ročník]],'2. Kategorie'!B:E,3,0),IF(Tabulka2[[#This Row],[m/ž]]="Z",VLOOKUP(Tabulka2[[#This Row],[ročník]],'2. Kategorie'!B:E,4,0),"?")))</f>
        <v>?</v>
      </c>
      <c r="H289" s="11" t="str">
        <f>IF(COUNTIFS(Tabulka2[start. č.],Tabulka2[[#This Row],[start. č.]])&gt;1,"duplicita!","ok")</f>
        <v>ok</v>
      </c>
    </row>
    <row r="290" spans="2:8" x14ac:dyDescent="0.2">
      <c r="B290" s="19"/>
      <c r="C290" s="20"/>
      <c r="D290" s="19"/>
      <c r="E290" s="20"/>
      <c r="F290" s="19"/>
      <c r="G290" s="15" t="str">
        <f>IF(ISBLANK('1. Index'!$C$13),"-",IF(Tabulka2[[#This Row],[m/ž]]="M",VLOOKUP(Tabulka2[[#This Row],[ročník]],'2. Kategorie'!B:E,3,0),IF(Tabulka2[[#This Row],[m/ž]]="Z",VLOOKUP(Tabulka2[[#This Row],[ročník]],'2. Kategorie'!B:E,4,0),"?")))</f>
        <v>?</v>
      </c>
      <c r="H290" s="11" t="str">
        <f>IF(COUNTIFS(Tabulka2[start. č.],Tabulka2[[#This Row],[start. č.]])&gt;1,"duplicita!","ok")</f>
        <v>ok</v>
      </c>
    </row>
    <row r="291" spans="2:8" x14ac:dyDescent="0.2">
      <c r="B291" s="19"/>
      <c r="C291" s="20"/>
      <c r="D291" s="19"/>
      <c r="E291" s="20"/>
      <c r="F291" s="19"/>
      <c r="G291" s="15" t="str">
        <f>IF(ISBLANK('1. Index'!$C$13),"-",IF(Tabulka2[[#This Row],[m/ž]]="M",VLOOKUP(Tabulka2[[#This Row],[ročník]],'2. Kategorie'!B:E,3,0),IF(Tabulka2[[#This Row],[m/ž]]="Z",VLOOKUP(Tabulka2[[#This Row],[ročník]],'2. Kategorie'!B:E,4,0),"?")))</f>
        <v>?</v>
      </c>
      <c r="H291" s="11" t="str">
        <f>IF(COUNTIFS(Tabulka2[start. č.],Tabulka2[[#This Row],[start. č.]])&gt;1,"duplicita!","ok")</f>
        <v>ok</v>
      </c>
    </row>
    <row r="292" spans="2:8" x14ac:dyDescent="0.2">
      <c r="B292" s="19"/>
      <c r="C292" s="20"/>
      <c r="D292" s="19"/>
      <c r="E292" s="20"/>
      <c r="F292" s="19"/>
      <c r="G292" s="15" t="str">
        <f>IF(ISBLANK('1. Index'!$C$13),"-",IF(Tabulka2[[#This Row],[m/ž]]="M",VLOOKUP(Tabulka2[[#This Row],[ročník]],'2. Kategorie'!B:E,3,0),IF(Tabulka2[[#This Row],[m/ž]]="Z",VLOOKUP(Tabulka2[[#This Row],[ročník]],'2. Kategorie'!B:E,4,0),"?")))</f>
        <v>?</v>
      </c>
      <c r="H292" s="11" t="str">
        <f>IF(COUNTIFS(Tabulka2[start. č.],Tabulka2[[#This Row],[start. č.]])&gt;1,"duplicita!","ok")</f>
        <v>ok</v>
      </c>
    </row>
    <row r="293" spans="2:8" x14ac:dyDescent="0.2">
      <c r="B293" s="19"/>
      <c r="C293" s="20"/>
      <c r="D293" s="19"/>
      <c r="E293" s="20"/>
      <c r="F293" s="19"/>
      <c r="G293" s="15" t="str">
        <f>IF(ISBLANK('1. Index'!$C$13),"-",IF(Tabulka2[[#This Row],[m/ž]]="M",VLOOKUP(Tabulka2[[#This Row],[ročník]],'2. Kategorie'!B:E,3,0),IF(Tabulka2[[#This Row],[m/ž]]="Z",VLOOKUP(Tabulka2[[#This Row],[ročník]],'2. Kategorie'!B:E,4,0),"?")))</f>
        <v>?</v>
      </c>
      <c r="H293" s="11" t="str">
        <f>IF(COUNTIFS(Tabulka2[start. č.],Tabulka2[[#This Row],[start. č.]])&gt;1,"duplicita!","ok")</f>
        <v>ok</v>
      </c>
    </row>
    <row r="294" spans="2:8" x14ac:dyDescent="0.2">
      <c r="B294" s="19"/>
      <c r="C294" s="20"/>
      <c r="D294" s="19"/>
      <c r="E294" s="20"/>
      <c r="F294" s="19"/>
      <c r="G294" s="15" t="str">
        <f>IF(ISBLANK('1. Index'!$C$13),"-",IF(Tabulka2[[#This Row],[m/ž]]="M",VLOOKUP(Tabulka2[[#This Row],[ročník]],'2. Kategorie'!B:E,3,0),IF(Tabulka2[[#This Row],[m/ž]]="Z",VLOOKUP(Tabulka2[[#This Row],[ročník]],'2. Kategorie'!B:E,4,0),"?")))</f>
        <v>?</v>
      </c>
      <c r="H294" s="11" t="str">
        <f>IF(COUNTIFS(Tabulka2[start. č.],Tabulka2[[#This Row],[start. č.]])&gt;1,"duplicita!","ok")</f>
        <v>ok</v>
      </c>
    </row>
    <row r="295" spans="2:8" x14ac:dyDescent="0.2">
      <c r="B295" s="19"/>
      <c r="C295" s="20"/>
      <c r="D295" s="19"/>
      <c r="E295" s="20"/>
      <c r="F295" s="19"/>
      <c r="G295" s="15" t="str">
        <f>IF(ISBLANK('1. Index'!$C$13),"-",IF(Tabulka2[[#This Row],[m/ž]]="M",VLOOKUP(Tabulka2[[#This Row],[ročník]],'2. Kategorie'!B:E,3,0),IF(Tabulka2[[#This Row],[m/ž]]="Z",VLOOKUP(Tabulka2[[#This Row],[ročník]],'2. Kategorie'!B:E,4,0),"?")))</f>
        <v>?</v>
      </c>
      <c r="H295" s="11" t="str">
        <f>IF(COUNTIFS(Tabulka2[start. č.],Tabulka2[[#This Row],[start. č.]])&gt;1,"duplicita!","ok")</f>
        <v>ok</v>
      </c>
    </row>
    <row r="296" spans="2:8" x14ac:dyDescent="0.2">
      <c r="B296" s="19"/>
      <c r="C296" s="20"/>
      <c r="D296" s="19"/>
      <c r="E296" s="20"/>
      <c r="F296" s="19"/>
      <c r="G296" s="15" t="str">
        <f>IF(ISBLANK('1. Index'!$C$13),"-",IF(Tabulka2[[#This Row],[m/ž]]="M",VLOOKUP(Tabulka2[[#This Row],[ročník]],'2. Kategorie'!B:E,3,0),IF(Tabulka2[[#This Row],[m/ž]]="Z",VLOOKUP(Tabulka2[[#This Row],[ročník]],'2. Kategorie'!B:E,4,0),"?")))</f>
        <v>?</v>
      </c>
      <c r="H296" s="11" t="str">
        <f>IF(COUNTIFS(Tabulka2[start. č.],Tabulka2[[#This Row],[start. č.]])&gt;1,"duplicita!","ok")</f>
        <v>ok</v>
      </c>
    </row>
    <row r="297" spans="2:8" x14ac:dyDescent="0.2">
      <c r="B297" s="19"/>
      <c r="C297" s="20"/>
      <c r="D297" s="19"/>
      <c r="E297" s="20"/>
      <c r="F297" s="19"/>
      <c r="G297" s="15" t="str">
        <f>IF(ISBLANK('1. Index'!$C$13),"-",IF(Tabulka2[[#This Row],[m/ž]]="M",VLOOKUP(Tabulka2[[#This Row],[ročník]],'2. Kategorie'!B:E,3,0),IF(Tabulka2[[#This Row],[m/ž]]="Z",VLOOKUP(Tabulka2[[#This Row],[ročník]],'2. Kategorie'!B:E,4,0),"?")))</f>
        <v>?</v>
      </c>
      <c r="H297" s="11" t="str">
        <f>IF(COUNTIFS(Tabulka2[start. č.],Tabulka2[[#This Row],[start. č.]])&gt;1,"duplicita!","ok")</f>
        <v>ok</v>
      </c>
    </row>
    <row r="298" spans="2:8" x14ac:dyDescent="0.2">
      <c r="B298" s="19"/>
      <c r="C298" s="20"/>
      <c r="D298" s="19"/>
      <c r="E298" s="20"/>
      <c r="F298" s="19"/>
      <c r="G298" s="15" t="str">
        <f>IF(ISBLANK('1. Index'!$C$13),"-",IF(Tabulka2[[#This Row],[m/ž]]="M",VLOOKUP(Tabulka2[[#This Row],[ročník]],'2. Kategorie'!B:E,3,0),IF(Tabulka2[[#This Row],[m/ž]]="Z",VLOOKUP(Tabulka2[[#This Row],[ročník]],'2. Kategorie'!B:E,4,0),"?")))</f>
        <v>?</v>
      </c>
      <c r="H298" s="11" t="str">
        <f>IF(COUNTIFS(Tabulka2[start. č.],Tabulka2[[#This Row],[start. č.]])&gt;1,"duplicita!","ok")</f>
        <v>ok</v>
      </c>
    </row>
    <row r="299" spans="2:8" x14ac:dyDescent="0.2">
      <c r="B299" s="19"/>
      <c r="C299" s="20"/>
      <c r="D299" s="19"/>
      <c r="E299" s="20"/>
      <c r="F299" s="19"/>
      <c r="G299" s="15" t="str">
        <f>IF(ISBLANK('1. Index'!$C$13),"-",IF(Tabulka2[[#This Row],[m/ž]]="M",VLOOKUP(Tabulka2[[#This Row],[ročník]],'2. Kategorie'!B:E,3,0),IF(Tabulka2[[#This Row],[m/ž]]="Z",VLOOKUP(Tabulka2[[#This Row],[ročník]],'2. Kategorie'!B:E,4,0),"?")))</f>
        <v>?</v>
      </c>
      <c r="H299" s="11" t="str">
        <f>IF(COUNTIFS(Tabulka2[start. č.],Tabulka2[[#This Row],[start. č.]])&gt;1,"duplicita!","ok")</f>
        <v>ok</v>
      </c>
    </row>
    <row r="300" spans="2:8" x14ac:dyDescent="0.2">
      <c r="B300" s="19"/>
      <c r="C300" s="20"/>
      <c r="D300" s="19"/>
      <c r="E300" s="20"/>
      <c r="F300" s="19"/>
      <c r="G300" s="15" t="str">
        <f>IF(ISBLANK('1. Index'!$C$13),"-",IF(Tabulka2[[#This Row],[m/ž]]="M",VLOOKUP(Tabulka2[[#This Row],[ročník]],'2. Kategorie'!B:E,3,0),IF(Tabulka2[[#This Row],[m/ž]]="Z",VLOOKUP(Tabulka2[[#This Row],[ročník]],'2. Kategorie'!B:E,4,0),"?")))</f>
        <v>?</v>
      </c>
      <c r="H300" s="11" t="str">
        <f>IF(COUNTIFS(Tabulka2[start. č.],Tabulka2[[#This Row],[start. č.]])&gt;1,"duplicita!","ok")</f>
        <v>ok</v>
      </c>
    </row>
    <row r="301" spans="2:8" x14ac:dyDescent="0.2">
      <c r="B301" s="19"/>
      <c r="C301" s="20"/>
      <c r="D301" s="19"/>
      <c r="E301" s="20"/>
      <c r="F301" s="19"/>
      <c r="G301" s="15" t="str">
        <f>IF(ISBLANK('1. Index'!$C$13),"-",IF(Tabulka2[[#This Row],[m/ž]]="M",VLOOKUP(Tabulka2[[#This Row],[ročník]],'2. Kategorie'!B:E,3,0),IF(Tabulka2[[#This Row],[m/ž]]="Z",VLOOKUP(Tabulka2[[#This Row],[ročník]],'2. Kategorie'!B:E,4,0),"?")))</f>
        <v>?</v>
      </c>
      <c r="H301" s="11" t="str">
        <f>IF(COUNTIFS(Tabulka2[start. č.],Tabulka2[[#This Row],[start. č.]])&gt;1,"duplicita!","ok")</f>
        <v>ok</v>
      </c>
    </row>
    <row r="302" spans="2:8" x14ac:dyDescent="0.2">
      <c r="B302" s="19"/>
      <c r="C302" s="20"/>
      <c r="D302" s="19"/>
      <c r="E302" s="20"/>
      <c r="F302" s="19"/>
      <c r="G302" s="15" t="str">
        <f>IF(ISBLANK('1. Index'!$C$13),"-",IF(Tabulka2[[#This Row],[m/ž]]="M",VLOOKUP(Tabulka2[[#This Row],[ročník]],'2. Kategorie'!B:E,3,0),IF(Tabulka2[[#This Row],[m/ž]]="Z",VLOOKUP(Tabulka2[[#This Row],[ročník]],'2. Kategorie'!B:E,4,0),"?")))</f>
        <v>?</v>
      </c>
      <c r="H302" s="11" t="str">
        <f>IF(COUNTIFS(Tabulka2[start. č.],Tabulka2[[#This Row],[start. č.]])&gt;1,"duplicita!","ok")</f>
        <v>ok</v>
      </c>
    </row>
    <row r="303" spans="2:8" x14ac:dyDescent="0.2">
      <c r="B303" s="19"/>
      <c r="C303" s="20"/>
      <c r="D303" s="19"/>
      <c r="E303" s="20"/>
      <c r="F303" s="19"/>
      <c r="G303" s="15" t="str">
        <f>IF(ISBLANK('1. Index'!$C$13),"-",IF(Tabulka2[[#This Row],[m/ž]]="M",VLOOKUP(Tabulka2[[#This Row],[ročník]],'2. Kategorie'!B:E,3,0),IF(Tabulka2[[#This Row],[m/ž]]="Z",VLOOKUP(Tabulka2[[#This Row],[ročník]],'2. Kategorie'!B:E,4,0),"?")))</f>
        <v>?</v>
      </c>
      <c r="H303" s="11" t="str">
        <f>IF(COUNTIFS(Tabulka2[start. č.],Tabulka2[[#This Row],[start. č.]])&gt;1,"duplicita!","ok")</f>
        <v>ok</v>
      </c>
    </row>
    <row r="304" spans="2:8" x14ac:dyDescent="0.2">
      <c r="B304" s="19"/>
      <c r="C304" s="20"/>
      <c r="D304" s="19"/>
      <c r="E304" s="20"/>
      <c r="F304" s="19"/>
      <c r="G304" s="15" t="str">
        <f>IF(ISBLANK('1. Index'!$C$13),"-",IF(Tabulka2[[#This Row],[m/ž]]="M",VLOOKUP(Tabulka2[[#This Row],[ročník]],'2. Kategorie'!B:E,3,0),IF(Tabulka2[[#This Row],[m/ž]]="Z",VLOOKUP(Tabulka2[[#This Row],[ročník]],'2. Kategorie'!B:E,4,0),"?")))</f>
        <v>?</v>
      </c>
      <c r="H304" s="11" t="str">
        <f>IF(COUNTIFS(Tabulka2[start. č.],Tabulka2[[#This Row],[start. č.]])&gt;1,"duplicita!","ok")</f>
        <v>ok</v>
      </c>
    </row>
    <row r="305" spans="2:8" x14ac:dyDescent="0.2">
      <c r="B305" s="19"/>
      <c r="C305" s="20"/>
      <c r="D305" s="19"/>
      <c r="E305" s="20"/>
      <c r="F305" s="19"/>
      <c r="G305" s="15" t="str">
        <f>IF(ISBLANK('1. Index'!$C$13),"-",IF(Tabulka2[[#This Row],[m/ž]]="M",VLOOKUP(Tabulka2[[#This Row],[ročník]],'2. Kategorie'!B:E,3,0),IF(Tabulka2[[#This Row],[m/ž]]="Z",VLOOKUP(Tabulka2[[#This Row],[ročník]],'2. Kategorie'!B:E,4,0),"?")))</f>
        <v>?</v>
      </c>
      <c r="H305" s="11" t="str">
        <f>IF(COUNTIFS(Tabulka2[start. č.],Tabulka2[[#This Row],[start. č.]])&gt;1,"duplicita!","ok")</f>
        <v>ok</v>
      </c>
    </row>
    <row r="306" spans="2:8" x14ac:dyDescent="0.2">
      <c r="B306" s="19"/>
      <c r="C306" s="20"/>
      <c r="D306" s="19"/>
      <c r="E306" s="20"/>
      <c r="F306" s="19"/>
      <c r="G306" s="15" t="str">
        <f>IF(ISBLANK('1. Index'!$C$13),"-",IF(Tabulka2[[#This Row],[m/ž]]="M",VLOOKUP(Tabulka2[[#This Row],[ročník]],'2. Kategorie'!B:E,3,0),IF(Tabulka2[[#This Row],[m/ž]]="Z",VLOOKUP(Tabulka2[[#This Row],[ročník]],'2. Kategorie'!B:E,4,0),"?")))</f>
        <v>?</v>
      </c>
      <c r="H306" s="11" t="str">
        <f>IF(COUNTIFS(Tabulka2[start. č.],Tabulka2[[#This Row],[start. č.]])&gt;1,"duplicita!","ok")</f>
        <v>ok</v>
      </c>
    </row>
    <row r="307" spans="2:8" x14ac:dyDescent="0.2">
      <c r="B307" s="19"/>
      <c r="C307" s="20"/>
      <c r="D307" s="19"/>
      <c r="E307" s="20"/>
      <c r="F307" s="19"/>
      <c r="G307" s="15" t="str">
        <f>IF(ISBLANK('1. Index'!$C$13),"-",IF(Tabulka2[[#This Row],[m/ž]]="M",VLOOKUP(Tabulka2[[#This Row],[ročník]],'2. Kategorie'!B:E,3,0),IF(Tabulka2[[#This Row],[m/ž]]="Z",VLOOKUP(Tabulka2[[#This Row],[ročník]],'2. Kategorie'!B:E,4,0),"?")))</f>
        <v>?</v>
      </c>
      <c r="H307" s="11" t="str">
        <f>IF(COUNTIFS(Tabulka2[start. č.],Tabulka2[[#This Row],[start. č.]])&gt;1,"duplicita!","ok")</f>
        <v>ok</v>
      </c>
    </row>
    <row r="308" spans="2:8" x14ac:dyDescent="0.2">
      <c r="B308" s="19"/>
      <c r="C308" s="20"/>
      <c r="D308" s="19"/>
      <c r="E308" s="20"/>
      <c r="F308" s="19"/>
      <c r="G308" s="15" t="str">
        <f>IF(ISBLANK('1. Index'!$C$13),"-",IF(Tabulka2[[#This Row],[m/ž]]="M",VLOOKUP(Tabulka2[[#This Row],[ročník]],'2. Kategorie'!B:E,3,0),IF(Tabulka2[[#This Row],[m/ž]]="Z",VLOOKUP(Tabulka2[[#This Row],[ročník]],'2. Kategorie'!B:E,4,0),"?")))</f>
        <v>?</v>
      </c>
      <c r="H308" s="11" t="str">
        <f>IF(COUNTIFS(Tabulka2[start. č.],Tabulka2[[#This Row],[start. č.]])&gt;1,"duplicita!","ok")</f>
        <v>ok</v>
      </c>
    </row>
    <row r="309" spans="2:8" x14ac:dyDescent="0.2">
      <c r="B309" s="19"/>
      <c r="C309" s="20"/>
      <c r="D309" s="19"/>
      <c r="E309" s="20"/>
      <c r="F309" s="19"/>
      <c r="G309" s="16" t="str">
        <f>IF(ISBLANK('1. Index'!$C$13),"-",IF(Tabulka2[[#This Row],[m/ž]]="M",VLOOKUP(Tabulka2[[#This Row],[ročník]],'2. Kategorie'!B:E,3,0),IF(Tabulka2[[#This Row],[m/ž]]="Z",VLOOKUP(Tabulka2[[#This Row],[ročník]],'2. Kategorie'!B:E,4,0),"?")))</f>
        <v>?</v>
      </c>
      <c r="H309" s="12" t="str">
        <f>IF(COUNTIFS(Tabulka2[start. č.],Tabulka2[[#This Row],[start. č.]])&gt;1,"duplicita!","ok")</f>
        <v>ok</v>
      </c>
    </row>
  </sheetData>
  <sheetProtection password="C7B2" sheet="1" objects="1" scenarios="1" selectLockedCells="1" autoFilter="0"/>
  <conditionalFormatting sqref="H10:H309">
    <cfRule type="beginsWith" dxfId="31" priority="3" operator="beginsWith" text="ok">
      <formula>LEFT(H10,LEN("ok"))="ok"</formula>
    </cfRule>
  </conditionalFormatting>
  <conditionalFormatting sqref="B10:F309">
    <cfRule type="notContainsBlanks" dxfId="30" priority="1">
      <formula>LEN(TRIM(B10))&gt;0</formula>
    </cfRule>
    <cfRule type="containsBlanks" dxfId="29" priority="2">
      <formula>LEN(TRIM(B10))=0</formula>
    </cfRule>
  </conditionalFormatting>
  <dataValidations count="2">
    <dataValidation type="whole" allowBlank="1" showInputMessage="1" showErrorMessage="1" errorTitle="Chybně zadaný ročník" error="Zadej rok narození, např. 1970._x000a__x000a_Rok narození nesmí být v budoucnosti!" sqref="D10:D309">
      <formula1>1900</formula1>
      <formula2>YEAR(TODAY())</formula2>
    </dataValidation>
    <dataValidation type="list" allowBlank="1" showInputMessage="1" showErrorMessage="1" errorTitle="Zadej pohlaví" error="Povolené hodnoty jsou pouze:_x000a_M pro muže a _x000a_Z pro ženy" sqref="F10:F309">
      <formula1>"M,Z"</formula1>
    </dataValidation>
  </dataValidations>
  <pageMargins left="0.39370078740157483" right="0.39370078740157483" top="0" bottom="0.39370078740157483" header="0.31496062992125984" footer="0.31496062992125984"/>
  <pageSetup paperSize="9" orientation="portrait" r:id="rId1"/>
  <pictur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09"/>
  <sheetViews>
    <sheetView showGridLines="0" tabSelected="1" topLeftCell="A99" workbookViewId="0">
      <selection activeCell="L116" sqref="L116"/>
    </sheetView>
  </sheetViews>
  <sheetFormatPr defaultColWidth="9.140625" defaultRowHeight="12.75" x14ac:dyDescent="0.2"/>
  <cols>
    <col min="1" max="1" width="3.7109375" style="1" customWidth="1"/>
    <col min="2" max="2" width="5.7109375" style="1" customWidth="1"/>
    <col min="3" max="3" width="6.7109375" style="1" bestFit="1" customWidth="1"/>
    <col min="4" max="4" width="23.7109375" style="1" bestFit="1" customWidth="1"/>
    <col min="5" max="5" width="6.7109375" style="1" customWidth="1"/>
    <col min="6" max="6" width="20.7109375" style="1" customWidth="1"/>
    <col min="7" max="7" width="4.140625" style="2" bestFit="1" customWidth="1"/>
    <col min="8" max="9" width="4" style="2" bestFit="1" customWidth="1"/>
    <col min="10" max="10" width="3.5703125" style="2" bestFit="1" customWidth="1"/>
    <col min="11" max="11" width="9.7109375" style="1" customWidth="1"/>
    <col min="12" max="12" width="8.42578125" style="2" bestFit="1" customWidth="1"/>
    <col min="13" max="13" width="7.42578125" style="1" bestFit="1" customWidth="1"/>
    <col min="14" max="14" width="8" style="2" bestFit="1" customWidth="1"/>
    <col min="15" max="16384" width="9.140625" style="1"/>
  </cols>
  <sheetData>
    <row r="2" spans="2:14" ht="15.75" x14ac:dyDescent="0.25">
      <c r="B2" s="3" t="s">
        <v>65</v>
      </c>
      <c r="D2" s="2"/>
      <c r="F2" s="2"/>
      <c r="L2" s="1"/>
      <c r="M2" s="7" t="str">
        <f>IF(ISBLANK('1. Index'!C10),"-",'1. Index'!C10)</f>
        <v>Běh o Neplachovský hrneček</v>
      </c>
    </row>
    <row r="3" spans="2:14" ht="15" customHeight="1" x14ac:dyDescent="0.25">
      <c r="B3" s="2"/>
      <c r="D3" s="2"/>
      <c r="F3" s="2"/>
      <c r="L3" s="63">
        <f>IF(ISBLANK('1. Index'!C13),"-",'1. Index'!C13)</f>
        <v>44029</v>
      </c>
      <c r="M3" s="63"/>
    </row>
    <row r="4" spans="2:14" x14ac:dyDescent="0.2">
      <c r="B4" s="24" t="s">
        <v>36</v>
      </c>
    </row>
    <row r="5" spans="2:14" x14ac:dyDescent="0.2">
      <c r="B5" s="1" t="s">
        <v>75</v>
      </c>
    </row>
    <row r="6" spans="2:14" x14ac:dyDescent="0.2">
      <c r="B6" s="1" t="s">
        <v>76</v>
      </c>
    </row>
    <row r="9" spans="2:14" x14ac:dyDescent="0.2">
      <c r="B9" s="1" t="s">
        <v>13</v>
      </c>
      <c r="C9" s="2" t="s">
        <v>0</v>
      </c>
      <c r="D9" s="1" t="s">
        <v>14</v>
      </c>
      <c r="E9" s="2" t="s">
        <v>3</v>
      </c>
      <c r="F9" s="1" t="s">
        <v>1</v>
      </c>
      <c r="G9" s="2" t="s">
        <v>2</v>
      </c>
      <c r="H9" s="2" t="s">
        <v>15</v>
      </c>
      <c r="I9" s="2" t="s">
        <v>16</v>
      </c>
      <c r="J9" s="2" t="s">
        <v>17</v>
      </c>
      <c r="K9" s="43" t="s">
        <v>18</v>
      </c>
      <c r="L9" s="2" t="s">
        <v>5</v>
      </c>
      <c r="M9" s="2" t="s">
        <v>74</v>
      </c>
      <c r="N9" s="56" t="s">
        <v>89</v>
      </c>
    </row>
    <row r="10" spans="2:14" x14ac:dyDescent="0.2">
      <c r="B10" s="44">
        <v>1</v>
      </c>
      <c r="C10" s="45">
        <v>35</v>
      </c>
      <c r="D10" s="21" t="str">
        <f>IF(ISBLANK(Tabulka4[[#This Row],[start. č.]]),"-",IF(ISERROR(VLOOKUP(Tabulka4[[#This Row],[start. č.]],'3. REGISTRACE'!B:F,2,0)),"start. č. nebylo registrováno!",VLOOKUP(Tabulka4[[#This Row],[start. č.]],'3. REGISTRACE'!B:F,2,0)))</f>
        <v>Jarolím Michal</v>
      </c>
      <c r="E10" s="18">
        <f>IF(ISBLANK(Tabulka4[[#This Row],[start. č.]]),"-",IF(ISERROR(VLOOKUP(Tabulka4[[#This Row],[start. č.]],'3. REGISTRACE'!B:F,3,0)),"-",VLOOKUP(Tabulka4[[#This Row],[start. č.]],'3. REGISTRACE'!B:F,3,0)))</f>
        <v>1989</v>
      </c>
      <c r="F10" s="46" t="str">
        <f>IF(ISBLANK(Tabulka4[[#This Row],[start. č.]]),"-",IF(Tabulka4[[#This Row],[příjmení a jméno]]="start. č. nebylo registrováno!","-",IF(VLOOKUP(Tabulka4[[#This Row],[start. č.]],'3. REGISTRACE'!B:F,4,0)=0,"-",VLOOKUP(Tabulka4[[#This Row],[start. č.]],'3. REGISTRACE'!B:F,4,0))))</f>
        <v>VS Tabor</v>
      </c>
      <c r="G10" s="18" t="str">
        <f>IF(ISBLANK(Tabulka4[[#This Row],[start. č.]]),"-",IF(Tabulka4[[#This Row],[příjmení a jméno]]="start. č. nebylo registrováno!","-",IF(VLOOKUP(Tabulka4[[#This Row],[start. č.]],'3. REGISTRACE'!B:F,5,0)=0,"-",VLOOKUP(Tabulka4[[#This Row],[start. č.]],'3. REGISTRACE'!B:F,5,0))))</f>
        <v>M</v>
      </c>
      <c r="H10" s="50"/>
      <c r="I10" s="47">
        <v>35</v>
      </c>
      <c r="J10" s="51">
        <v>52</v>
      </c>
      <c r="K10" s="42">
        <f>TIME(Tabulka4[[#This Row],[hod]],Tabulka4[[#This Row],[min]],Tabulka4[[#This Row],[sek]])</f>
        <v>2.4907407407407406E-2</v>
      </c>
      <c r="L10" s="18" t="str">
        <f>IF(ISBLANK(Tabulka4[[#This Row],[start. č.]]),"-",IF(Tabulka4[[#This Row],[příjmení a jméno]]="start. č. nebylo registrováno!","-",IF(VLOOKUP(Tabulka4[[#This Row],[start. č.]],'3. REGISTRACE'!B:G,6,0)=0,"-",VLOOKUP(Tabulka4[[#This Row],[start. č.]],'3. REGISTRACE'!B:G,6,0))))</f>
        <v>13-34</v>
      </c>
      <c r="M10" s="44">
        <f>IF(Tabulka4[[#This Row],[kategorie]]="-","-",COUNTIFS(G$10:G10,Tabulka4[[#This Row],[m/ž]],L$10:L10,Tabulka4[[#This Row],[kategorie]]))</f>
        <v>1</v>
      </c>
      <c r="N10" s="57" t="str">
        <f>IF(AND(ISBLANK(H10),ISBLANK(I10),ISBLANK(J10)),"-",IF(K10&gt;=MAX(K$10:K10),"ok","chyba!!!"))</f>
        <v>ok</v>
      </c>
    </row>
    <row r="11" spans="2:14" x14ac:dyDescent="0.2">
      <c r="B11" s="44">
        <v>2</v>
      </c>
      <c r="C11" s="45">
        <v>1</v>
      </c>
      <c r="D11" s="21" t="str">
        <f>IF(ISBLANK(Tabulka4[[#This Row],[start. č.]]),"-",IF(ISERROR(VLOOKUP(Tabulka4[[#This Row],[start. č.]],'3. REGISTRACE'!B:F,2,0)),"start. č. nebylo registrováno!",VLOOKUP(Tabulka4[[#This Row],[start. č.]],'3. REGISTRACE'!B:F,2,0)))</f>
        <v>Studnař Lukáš</v>
      </c>
      <c r="E11" s="18">
        <f>IF(ISBLANK(Tabulka4[[#This Row],[start. č.]]),"-",IF(ISERROR(VLOOKUP(Tabulka4[[#This Row],[start. č.]],'3. REGISTRACE'!B:F,3,0)),"-",VLOOKUP(Tabulka4[[#This Row],[start. č.]],'3. REGISTRACE'!B:F,3,0)))</f>
        <v>1989</v>
      </c>
      <c r="F11" s="46" t="str">
        <f>IF(ISBLANK(Tabulka4[[#This Row],[start. č.]]),"-",IF(Tabulka4[[#This Row],[příjmení a jméno]]="start. č. nebylo registrováno!","-",IF(VLOOKUP(Tabulka4[[#This Row],[start. č.]],'3. REGISTRACE'!B:F,4,0)=0,"-",VLOOKUP(Tabulka4[[#This Row],[start. č.]],'3. REGISTRACE'!B:F,4,0))))</f>
        <v>Triathlon team Tábor</v>
      </c>
      <c r="G11" s="18" t="str">
        <f>IF(ISBLANK(Tabulka4[[#This Row],[start. č.]]),"-",IF(Tabulka4[[#This Row],[příjmení a jméno]]="start. č. nebylo registrováno!","-",IF(VLOOKUP(Tabulka4[[#This Row],[start. č.]],'3. REGISTRACE'!B:F,5,0)=0,"-",VLOOKUP(Tabulka4[[#This Row],[start. č.]],'3. REGISTRACE'!B:F,5,0))))</f>
        <v>M</v>
      </c>
      <c r="H11" s="52"/>
      <c r="I11" s="48">
        <v>36</v>
      </c>
      <c r="J11" s="53">
        <v>14</v>
      </c>
      <c r="K11" s="42">
        <f>TIME(Tabulka4[[#This Row],[hod]],Tabulka4[[#This Row],[min]],Tabulka4[[#This Row],[sek]])</f>
        <v>2.5162037037037038E-2</v>
      </c>
      <c r="L11" s="18" t="str">
        <f>IF(ISBLANK(Tabulka4[[#This Row],[start. č.]]),"-",IF(Tabulka4[[#This Row],[příjmení a jméno]]="start. č. nebylo registrováno!","-",IF(VLOOKUP(Tabulka4[[#This Row],[start. č.]],'3. REGISTRACE'!B:G,6,0)=0,"-",VLOOKUP(Tabulka4[[#This Row],[start. č.]],'3. REGISTRACE'!B:G,6,0))))</f>
        <v>13-34</v>
      </c>
      <c r="M11" s="44">
        <f>IF(Tabulka4[[#This Row],[kategorie]]="-","-",COUNTIFS(G$10:G11,Tabulka4[[#This Row],[m/ž]],L$10:L11,Tabulka4[[#This Row],[kategorie]]))</f>
        <v>2</v>
      </c>
      <c r="N11" s="57" t="str">
        <f>IF(AND(ISBLANK(H11),ISBLANK(I11),ISBLANK(J11)),"-",IF(K11&gt;=MAX(K$10:K11),"ok","chyba!!!"))</f>
        <v>ok</v>
      </c>
    </row>
    <row r="12" spans="2:14" x14ac:dyDescent="0.2">
      <c r="B12" s="44">
        <v>3</v>
      </c>
      <c r="C12" s="45">
        <v>102</v>
      </c>
      <c r="D12" s="21" t="str">
        <f>IF(ISBLANK(Tabulka4[[#This Row],[start. č.]]),"-",IF(ISERROR(VLOOKUP(Tabulka4[[#This Row],[start. č.]],'3. REGISTRACE'!B:F,2,0)),"start. č. nebylo registrováno!",VLOOKUP(Tabulka4[[#This Row],[start. č.]],'3. REGISTRACE'!B:F,2,0)))</f>
        <v>Mügl Jan</v>
      </c>
      <c r="E12" s="18">
        <f>IF(ISBLANK(Tabulka4[[#This Row],[start. č.]]),"-",IF(ISERROR(VLOOKUP(Tabulka4[[#This Row],[start. č.]],'3. REGISTRACE'!B:F,3,0)),"-",VLOOKUP(Tabulka4[[#This Row],[start. č.]],'3. REGISTRACE'!B:F,3,0)))</f>
        <v>1989</v>
      </c>
      <c r="F12" s="46" t="str">
        <f>IF(ISBLANK(Tabulka4[[#This Row],[start. č.]]),"-",IF(Tabulka4[[#This Row],[příjmení a jméno]]="start. č. nebylo registrováno!","-",IF(VLOOKUP(Tabulka4[[#This Row],[start. č.]],'3. REGISTRACE'!B:F,4,0)=0,"-",VLOOKUP(Tabulka4[[#This Row],[start. č.]],'3. REGISTRACE'!B:F,4,0))))</f>
        <v>Tým Dejvid</v>
      </c>
      <c r="G12" s="18" t="str">
        <f>IF(ISBLANK(Tabulka4[[#This Row],[start. č.]]),"-",IF(Tabulka4[[#This Row],[příjmení a jméno]]="start. č. nebylo registrováno!","-",IF(VLOOKUP(Tabulka4[[#This Row],[start. č.]],'3. REGISTRACE'!B:F,5,0)=0,"-",VLOOKUP(Tabulka4[[#This Row],[start. č.]],'3. REGISTRACE'!B:F,5,0))))</f>
        <v>M</v>
      </c>
      <c r="H12" s="52"/>
      <c r="I12" s="48">
        <v>36</v>
      </c>
      <c r="J12" s="53">
        <v>54</v>
      </c>
      <c r="K12" s="42">
        <f>TIME(Tabulka4[[#This Row],[hod]],Tabulka4[[#This Row],[min]],Tabulka4[[#This Row],[sek]])</f>
        <v>2.5624999999999998E-2</v>
      </c>
      <c r="L12" s="18" t="str">
        <f>IF(ISBLANK(Tabulka4[[#This Row],[start. č.]]),"-",IF(Tabulka4[[#This Row],[příjmení a jméno]]="start. č. nebylo registrováno!","-",IF(VLOOKUP(Tabulka4[[#This Row],[start. č.]],'3. REGISTRACE'!B:G,6,0)=0,"-",VLOOKUP(Tabulka4[[#This Row],[start. č.]],'3. REGISTRACE'!B:G,6,0))))</f>
        <v>13-34</v>
      </c>
      <c r="M12" s="44">
        <f>IF(Tabulka4[[#This Row],[kategorie]]="-","-",COUNTIFS(G$10:G12,Tabulka4[[#This Row],[m/ž]],L$10:L12,Tabulka4[[#This Row],[kategorie]]))</f>
        <v>3</v>
      </c>
      <c r="N12" s="57" t="str">
        <f>IF(AND(ISBLANK(H12),ISBLANK(I12),ISBLANK(J12)),"-",IF(K12&gt;=MAX(K$10:K12),"ok","chyba!!!"))</f>
        <v>ok</v>
      </c>
    </row>
    <row r="13" spans="2:14" x14ac:dyDescent="0.2">
      <c r="B13" s="44">
        <v>4</v>
      </c>
      <c r="C13" s="45">
        <v>48</v>
      </c>
      <c r="D13" s="21" t="str">
        <f>IF(ISBLANK(Tabulka4[[#This Row],[start. č.]]),"-",IF(ISERROR(VLOOKUP(Tabulka4[[#This Row],[start. č.]],'3. REGISTRACE'!B:F,2,0)),"start. č. nebylo registrováno!",VLOOKUP(Tabulka4[[#This Row],[start. č.]],'3. REGISTRACE'!B:F,2,0)))</f>
        <v>Bauer Václav</v>
      </c>
      <c r="E13" s="18">
        <f>IF(ISBLANK(Tabulka4[[#This Row],[start. č.]]),"-",IF(ISERROR(VLOOKUP(Tabulka4[[#This Row],[start. č.]],'3. REGISTRACE'!B:F,3,0)),"-",VLOOKUP(Tabulka4[[#This Row],[start. č.]],'3. REGISTRACE'!B:F,3,0)))</f>
        <v>1978</v>
      </c>
      <c r="F13" s="46" t="str">
        <f>IF(ISBLANK(Tabulka4[[#This Row],[start. č.]]),"-",IF(Tabulka4[[#This Row],[příjmení a jméno]]="start. č. nebylo registrováno!","-",IF(VLOOKUP(Tabulka4[[#This Row],[start. č.]],'3. REGISTRACE'!B:F,4,0)=0,"-",VLOOKUP(Tabulka4[[#This Row],[start. č.]],'3. REGISTRACE'!B:F,4,0))))</f>
        <v>Kleť</v>
      </c>
      <c r="G13" s="18" t="str">
        <f>IF(ISBLANK(Tabulka4[[#This Row],[start. č.]]),"-",IF(Tabulka4[[#This Row],[příjmení a jméno]]="start. č. nebylo registrováno!","-",IF(VLOOKUP(Tabulka4[[#This Row],[start. č.]],'3. REGISTRACE'!B:F,5,0)=0,"-",VLOOKUP(Tabulka4[[#This Row],[start. č.]],'3. REGISTRACE'!B:F,5,0))))</f>
        <v>M</v>
      </c>
      <c r="H13" s="52"/>
      <c r="I13" s="48">
        <v>37</v>
      </c>
      <c r="J13" s="53">
        <v>31</v>
      </c>
      <c r="K13" s="42">
        <f>TIME(Tabulka4[[#This Row],[hod]],Tabulka4[[#This Row],[min]],Tabulka4[[#This Row],[sek]])</f>
        <v>2.6053240740740738E-2</v>
      </c>
      <c r="L13" s="18" t="str">
        <f>IF(ISBLANK(Tabulka4[[#This Row],[start. č.]]),"-",IF(Tabulka4[[#This Row],[příjmení a jméno]]="start. č. nebylo registrováno!","-",IF(VLOOKUP(Tabulka4[[#This Row],[start. č.]],'3. REGISTRACE'!B:G,6,0)=0,"-",VLOOKUP(Tabulka4[[#This Row],[start. č.]],'3. REGISTRACE'!B:G,6,0))))</f>
        <v>35-49</v>
      </c>
      <c r="M13" s="44">
        <f>IF(Tabulka4[[#This Row],[kategorie]]="-","-",COUNTIFS(G$10:G13,Tabulka4[[#This Row],[m/ž]],L$10:L13,Tabulka4[[#This Row],[kategorie]]))</f>
        <v>1</v>
      </c>
      <c r="N13" s="57" t="str">
        <f>IF(AND(ISBLANK(H13),ISBLANK(I13),ISBLANK(J13)),"-",IF(K13&gt;=MAX(K$10:K13),"ok","chyba!!!"))</f>
        <v>ok</v>
      </c>
    </row>
    <row r="14" spans="2:14" x14ac:dyDescent="0.2">
      <c r="B14" s="44">
        <v>5</v>
      </c>
      <c r="C14" s="45">
        <v>58</v>
      </c>
      <c r="D14" s="21" t="str">
        <f>IF(ISBLANK(Tabulka4[[#This Row],[start. č.]]),"-",IF(ISERROR(VLOOKUP(Tabulka4[[#This Row],[start. č.]],'3. REGISTRACE'!B:F,2,0)),"start. č. nebylo registrováno!",VLOOKUP(Tabulka4[[#This Row],[start. č.]],'3. REGISTRACE'!B:F,2,0)))</f>
        <v>Klimeš Petr</v>
      </c>
      <c r="E14" s="18">
        <f>IF(ISBLANK(Tabulka4[[#This Row],[start. č.]]),"-",IF(ISERROR(VLOOKUP(Tabulka4[[#This Row],[start. č.]],'3. REGISTRACE'!B:F,3,0)),"-",VLOOKUP(Tabulka4[[#This Row],[start. č.]],'3. REGISTRACE'!B:F,3,0)))</f>
        <v>1980</v>
      </c>
      <c r="F14" s="46" t="str">
        <f>IF(ISBLANK(Tabulka4[[#This Row],[start. č.]]),"-",IF(Tabulka4[[#This Row],[příjmení a jméno]]="start. č. nebylo registrováno!","-",IF(VLOOKUP(Tabulka4[[#This Row],[start. č.]],'3. REGISTRACE'!B:F,4,0)=0,"-",VLOOKUP(Tabulka4[[#This Row],[start. č.]],'3. REGISTRACE'!B:F,4,0))))</f>
        <v>Exit Next Door</v>
      </c>
      <c r="G14" s="18" t="str">
        <f>IF(ISBLANK(Tabulka4[[#This Row],[start. č.]]),"-",IF(Tabulka4[[#This Row],[příjmení a jméno]]="start. č. nebylo registrováno!","-",IF(VLOOKUP(Tabulka4[[#This Row],[start. č.]],'3. REGISTRACE'!B:F,5,0)=0,"-",VLOOKUP(Tabulka4[[#This Row],[start. č.]],'3. REGISTRACE'!B:F,5,0))))</f>
        <v>M</v>
      </c>
      <c r="H14" s="52"/>
      <c r="I14" s="48">
        <v>37</v>
      </c>
      <c r="J14" s="53">
        <v>45</v>
      </c>
      <c r="K14" s="42">
        <f>TIME(Tabulka4[[#This Row],[hod]],Tabulka4[[#This Row],[min]],Tabulka4[[#This Row],[sek]])</f>
        <v>2.6215277777777778E-2</v>
      </c>
      <c r="L14" s="18" t="str">
        <f>IF(ISBLANK(Tabulka4[[#This Row],[start. č.]]),"-",IF(Tabulka4[[#This Row],[příjmení a jméno]]="start. č. nebylo registrováno!","-",IF(VLOOKUP(Tabulka4[[#This Row],[start. č.]],'3. REGISTRACE'!B:G,6,0)=0,"-",VLOOKUP(Tabulka4[[#This Row],[start. č.]],'3. REGISTRACE'!B:G,6,0))))</f>
        <v>35-49</v>
      </c>
      <c r="M14" s="44">
        <f>IF(Tabulka4[[#This Row],[kategorie]]="-","-",COUNTIFS(G$10:G14,Tabulka4[[#This Row],[m/ž]],L$10:L14,Tabulka4[[#This Row],[kategorie]]))</f>
        <v>2</v>
      </c>
      <c r="N14" s="57" t="str">
        <f>IF(AND(ISBLANK(H14),ISBLANK(I14),ISBLANK(J14)),"-",IF(K14&gt;=MAX(K$10:K14),"ok","chyba!!!"))</f>
        <v>ok</v>
      </c>
    </row>
    <row r="15" spans="2:14" x14ac:dyDescent="0.2">
      <c r="B15" s="44">
        <v>6</v>
      </c>
      <c r="C15" s="45">
        <v>104</v>
      </c>
      <c r="D15" s="21" t="str">
        <f>IF(ISBLANK(Tabulka4[[#This Row],[start. č.]]),"-",IF(ISERROR(VLOOKUP(Tabulka4[[#This Row],[start. č.]],'3. REGISTRACE'!B:F,2,0)),"start. č. nebylo registrováno!",VLOOKUP(Tabulka4[[#This Row],[start. č.]],'3. REGISTRACE'!B:F,2,0)))</f>
        <v>Zámiš Jaroslav</v>
      </c>
      <c r="E15" s="18">
        <f>IF(ISBLANK(Tabulka4[[#This Row],[start. č.]]),"-",IF(ISERROR(VLOOKUP(Tabulka4[[#This Row],[start. č.]],'3. REGISTRACE'!B:F,3,0)),"-",VLOOKUP(Tabulka4[[#This Row],[start. č.]],'3. REGISTRACE'!B:F,3,0)))</f>
        <v>1994</v>
      </c>
      <c r="F15" s="46" t="str">
        <f>IF(ISBLANK(Tabulka4[[#This Row],[start. č.]]),"-",IF(Tabulka4[[#This Row],[příjmení a jméno]]="start. č. nebylo registrováno!","-",IF(VLOOKUP(Tabulka4[[#This Row],[start. č.]],'3. REGISTRACE'!B:F,4,0)=0,"-",VLOOKUP(Tabulka4[[#This Row],[start. č.]],'3. REGISTRACE'!B:F,4,0))))</f>
        <v>Crossfit Strahov</v>
      </c>
      <c r="G15" s="18" t="str">
        <f>IF(ISBLANK(Tabulka4[[#This Row],[start. č.]]),"-",IF(Tabulka4[[#This Row],[příjmení a jméno]]="start. č. nebylo registrováno!","-",IF(VLOOKUP(Tabulka4[[#This Row],[start. č.]],'3. REGISTRACE'!B:F,5,0)=0,"-",VLOOKUP(Tabulka4[[#This Row],[start. č.]],'3. REGISTRACE'!B:F,5,0))))</f>
        <v>M</v>
      </c>
      <c r="H15" s="52"/>
      <c r="I15" s="48">
        <v>37</v>
      </c>
      <c r="J15" s="53">
        <v>49</v>
      </c>
      <c r="K15" s="42">
        <f>TIME(Tabulka4[[#This Row],[hod]],Tabulka4[[#This Row],[min]],Tabulka4[[#This Row],[sek]])</f>
        <v>2.6261574074074076E-2</v>
      </c>
      <c r="L15" s="18" t="str">
        <f>IF(ISBLANK(Tabulka4[[#This Row],[start. č.]]),"-",IF(Tabulka4[[#This Row],[příjmení a jméno]]="start. č. nebylo registrováno!","-",IF(VLOOKUP(Tabulka4[[#This Row],[start. č.]],'3. REGISTRACE'!B:G,6,0)=0,"-",VLOOKUP(Tabulka4[[#This Row],[start. č.]],'3. REGISTRACE'!B:G,6,0))))</f>
        <v>13-34</v>
      </c>
      <c r="M15" s="44">
        <f>IF(Tabulka4[[#This Row],[kategorie]]="-","-",COUNTIFS(G$10:G15,Tabulka4[[#This Row],[m/ž]],L$10:L15,Tabulka4[[#This Row],[kategorie]]))</f>
        <v>4</v>
      </c>
      <c r="N15" s="57" t="str">
        <f>IF(AND(ISBLANK(H15),ISBLANK(I15),ISBLANK(J15)),"-",IF(K15&gt;=MAX(K$10:K15),"ok","chyba!!!"))</f>
        <v>ok</v>
      </c>
    </row>
    <row r="16" spans="2:14" x14ac:dyDescent="0.2">
      <c r="B16" s="44">
        <v>7</v>
      </c>
      <c r="C16" s="45">
        <v>82</v>
      </c>
      <c r="D16" s="21" t="str">
        <f>IF(ISBLANK(Tabulka4[[#This Row],[start. č.]]),"-",IF(ISERROR(VLOOKUP(Tabulka4[[#This Row],[start. č.]],'3. REGISTRACE'!B:F,2,0)),"start. č. nebylo registrováno!",VLOOKUP(Tabulka4[[#This Row],[start. č.]],'3. REGISTRACE'!B:F,2,0)))</f>
        <v>Gregor Jan</v>
      </c>
      <c r="E16" s="18">
        <f>IF(ISBLANK(Tabulka4[[#This Row],[start. č.]]),"-",IF(ISERROR(VLOOKUP(Tabulka4[[#This Row],[start. č.]],'3. REGISTRACE'!B:F,3,0)),"-",VLOOKUP(Tabulka4[[#This Row],[start. č.]],'3. REGISTRACE'!B:F,3,0)))</f>
        <v>1979</v>
      </c>
      <c r="F16" s="46" t="str">
        <f>IF(ISBLANK(Tabulka4[[#This Row],[start. č.]]),"-",IF(Tabulka4[[#This Row],[příjmení a jméno]]="start. č. nebylo registrováno!","-",IF(VLOOKUP(Tabulka4[[#This Row],[start. č.]],'3. REGISTRACE'!B:F,4,0)=0,"-",VLOOKUP(Tabulka4[[#This Row],[start. č.]],'3. REGISTRACE'!B:F,4,0))))</f>
        <v>České Budějovice</v>
      </c>
      <c r="G16" s="18" t="str">
        <f>IF(ISBLANK(Tabulka4[[#This Row],[start. č.]]),"-",IF(Tabulka4[[#This Row],[příjmení a jméno]]="start. č. nebylo registrováno!","-",IF(VLOOKUP(Tabulka4[[#This Row],[start. č.]],'3. REGISTRACE'!B:F,5,0)=0,"-",VLOOKUP(Tabulka4[[#This Row],[start. č.]],'3. REGISTRACE'!B:F,5,0))))</f>
        <v>M</v>
      </c>
      <c r="H16" s="52"/>
      <c r="I16" s="48">
        <v>37</v>
      </c>
      <c r="J16" s="53">
        <v>50</v>
      </c>
      <c r="K16" s="42">
        <f>TIME(Tabulka4[[#This Row],[hod]],Tabulka4[[#This Row],[min]],Tabulka4[[#This Row],[sek]])</f>
        <v>2.6273148148148153E-2</v>
      </c>
      <c r="L16" s="18" t="str">
        <f>IF(ISBLANK(Tabulka4[[#This Row],[start. č.]]),"-",IF(Tabulka4[[#This Row],[příjmení a jméno]]="start. č. nebylo registrováno!","-",IF(VLOOKUP(Tabulka4[[#This Row],[start. č.]],'3. REGISTRACE'!B:G,6,0)=0,"-",VLOOKUP(Tabulka4[[#This Row],[start. č.]],'3. REGISTRACE'!B:G,6,0))))</f>
        <v>35-49</v>
      </c>
      <c r="M16" s="44">
        <f>IF(Tabulka4[[#This Row],[kategorie]]="-","-",COUNTIFS(G$10:G16,Tabulka4[[#This Row],[m/ž]],L$10:L16,Tabulka4[[#This Row],[kategorie]]))</f>
        <v>3</v>
      </c>
      <c r="N16" s="57" t="str">
        <f>IF(AND(ISBLANK(H16),ISBLANK(I16),ISBLANK(J16)),"-",IF(K16&gt;=MAX(K$10:K16),"ok","chyba!!!"))</f>
        <v>ok</v>
      </c>
    </row>
    <row r="17" spans="2:14" x14ac:dyDescent="0.2">
      <c r="B17" s="44">
        <v>8</v>
      </c>
      <c r="C17" s="45">
        <v>56</v>
      </c>
      <c r="D17" s="21" t="str">
        <f>IF(ISBLANK(Tabulka4[[#This Row],[start. č.]]),"-",IF(ISERROR(VLOOKUP(Tabulka4[[#This Row],[start. č.]],'3. REGISTRACE'!B:F,2,0)),"start. č. nebylo registrováno!",VLOOKUP(Tabulka4[[#This Row],[start. č.]],'3. REGISTRACE'!B:F,2,0)))</f>
        <v>Malík Jakub</v>
      </c>
      <c r="E17" s="18">
        <f>IF(ISBLANK(Tabulka4[[#This Row],[start. č.]]),"-",IF(ISERROR(VLOOKUP(Tabulka4[[#This Row],[start. č.]],'3. REGISTRACE'!B:F,3,0)),"-",VLOOKUP(Tabulka4[[#This Row],[start. č.]],'3. REGISTRACE'!B:F,3,0)))</f>
        <v>1991</v>
      </c>
      <c r="F17" s="46" t="str">
        <f>IF(ISBLANK(Tabulka4[[#This Row],[start. č.]]),"-",IF(Tabulka4[[#This Row],[příjmení a jméno]]="start. č. nebylo registrováno!","-",IF(VLOOKUP(Tabulka4[[#This Row],[start. č.]],'3. REGISTRACE'!B:F,4,0)=0,"-",VLOOKUP(Tabulka4[[#This Row],[start. č.]],'3. REGISTRACE'!B:F,4,0))))</f>
        <v>Run Punk</v>
      </c>
      <c r="G17" s="18" t="str">
        <f>IF(ISBLANK(Tabulka4[[#This Row],[start. č.]]),"-",IF(Tabulka4[[#This Row],[příjmení a jméno]]="start. č. nebylo registrováno!","-",IF(VLOOKUP(Tabulka4[[#This Row],[start. č.]],'3. REGISTRACE'!B:F,5,0)=0,"-",VLOOKUP(Tabulka4[[#This Row],[start. č.]],'3. REGISTRACE'!B:F,5,0))))</f>
        <v>M</v>
      </c>
      <c r="H17" s="52"/>
      <c r="I17" s="48">
        <v>38</v>
      </c>
      <c r="J17" s="53">
        <v>1</v>
      </c>
      <c r="K17" s="42">
        <f>TIME(Tabulka4[[#This Row],[hod]],Tabulka4[[#This Row],[min]],Tabulka4[[#This Row],[sek]])</f>
        <v>2.6400462962962962E-2</v>
      </c>
      <c r="L17" s="18" t="str">
        <f>IF(ISBLANK(Tabulka4[[#This Row],[start. č.]]),"-",IF(Tabulka4[[#This Row],[příjmení a jméno]]="start. č. nebylo registrováno!","-",IF(VLOOKUP(Tabulka4[[#This Row],[start. č.]],'3. REGISTRACE'!B:G,6,0)=0,"-",VLOOKUP(Tabulka4[[#This Row],[start. č.]],'3. REGISTRACE'!B:G,6,0))))</f>
        <v>13-34</v>
      </c>
      <c r="M17" s="44">
        <f>IF(Tabulka4[[#This Row],[kategorie]]="-","-",COUNTIFS(G$10:G17,Tabulka4[[#This Row],[m/ž]],L$10:L17,Tabulka4[[#This Row],[kategorie]]))</f>
        <v>5</v>
      </c>
      <c r="N17" s="57" t="str">
        <f>IF(AND(ISBLANK(H17),ISBLANK(I17),ISBLANK(J17)),"-",IF(K17&gt;=MAX(K$10:K17),"ok","chyba!!!"))</f>
        <v>ok</v>
      </c>
    </row>
    <row r="18" spans="2:14" x14ac:dyDescent="0.2">
      <c r="B18" s="44">
        <v>9</v>
      </c>
      <c r="C18" s="45">
        <v>72</v>
      </c>
      <c r="D18" s="21" t="str">
        <f>IF(ISBLANK(Tabulka4[[#This Row],[start. č.]]),"-",IF(ISERROR(VLOOKUP(Tabulka4[[#This Row],[start. č.]],'3. REGISTRACE'!B:F,2,0)),"start. č. nebylo registrováno!",VLOOKUP(Tabulka4[[#This Row],[start. č.]],'3. REGISTRACE'!B:F,2,0)))</f>
        <v>Bartyzal Josef</v>
      </c>
      <c r="E18" s="18">
        <f>IF(ISBLANK(Tabulka4[[#This Row],[start. č.]]),"-",IF(ISERROR(VLOOKUP(Tabulka4[[#This Row],[start. č.]],'3. REGISTRACE'!B:F,3,0)),"-",VLOOKUP(Tabulka4[[#This Row],[start. č.]],'3. REGISTRACE'!B:F,3,0)))</f>
        <v>1984</v>
      </c>
      <c r="F18" s="46" t="str">
        <f>IF(ISBLANK(Tabulka4[[#This Row],[start. č.]]),"-",IF(Tabulka4[[#This Row],[příjmení a jméno]]="start. č. nebylo registrováno!","-",IF(VLOOKUP(Tabulka4[[#This Row],[start. č.]],'3. REGISTRACE'!B:F,4,0)=0,"-",VLOOKUP(Tabulka4[[#This Row],[start. č.]],'3. REGISTRACE'!B:F,4,0))))</f>
        <v>Tým Dejvid</v>
      </c>
      <c r="G18" s="18" t="str">
        <f>IF(ISBLANK(Tabulka4[[#This Row],[start. č.]]),"-",IF(Tabulka4[[#This Row],[příjmení a jméno]]="start. č. nebylo registrováno!","-",IF(VLOOKUP(Tabulka4[[#This Row],[start. č.]],'3. REGISTRACE'!B:F,5,0)=0,"-",VLOOKUP(Tabulka4[[#This Row],[start. č.]],'3. REGISTRACE'!B:F,5,0))))</f>
        <v>M</v>
      </c>
      <c r="H18" s="52"/>
      <c r="I18" s="48">
        <v>38</v>
      </c>
      <c r="J18" s="53">
        <v>3</v>
      </c>
      <c r="K18" s="42">
        <f>TIME(Tabulka4[[#This Row],[hod]],Tabulka4[[#This Row],[min]],Tabulka4[[#This Row],[sek]])</f>
        <v>2.642361111111111E-2</v>
      </c>
      <c r="L18" s="18" t="str">
        <f>IF(ISBLANK(Tabulka4[[#This Row],[start. č.]]),"-",IF(Tabulka4[[#This Row],[příjmení a jméno]]="start. č. nebylo registrováno!","-",IF(VLOOKUP(Tabulka4[[#This Row],[start. č.]],'3. REGISTRACE'!B:G,6,0)=0,"-",VLOOKUP(Tabulka4[[#This Row],[start. č.]],'3. REGISTRACE'!B:G,6,0))))</f>
        <v>35-49</v>
      </c>
      <c r="M18" s="44">
        <f>IF(Tabulka4[[#This Row],[kategorie]]="-","-",COUNTIFS(G$10:G18,Tabulka4[[#This Row],[m/ž]],L$10:L18,Tabulka4[[#This Row],[kategorie]]))</f>
        <v>4</v>
      </c>
      <c r="N18" s="57" t="str">
        <f>IF(AND(ISBLANK(H18),ISBLANK(I18),ISBLANK(J18)),"-",IF(K18&gt;=MAX(K$10:K18),"ok","chyba!!!"))</f>
        <v>ok</v>
      </c>
    </row>
    <row r="19" spans="2:14" x14ac:dyDescent="0.2">
      <c r="B19" s="44">
        <v>10</v>
      </c>
      <c r="C19" s="45">
        <v>68</v>
      </c>
      <c r="D19" s="21" t="str">
        <f>IF(ISBLANK(Tabulka4[[#This Row],[start. č.]]),"-",IF(ISERROR(VLOOKUP(Tabulka4[[#This Row],[start. č.]],'3. REGISTRACE'!B:F,2,0)),"start. č. nebylo registrováno!",VLOOKUP(Tabulka4[[#This Row],[start. č.]],'3. REGISTRACE'!B:F,2,0)))</f>
        <v>Nehonský Zdeněk</v>
      </c>
      <c r="E19" s="18">
        <f>IF(ISBLANK(Tabulka4[[#This Row],[start. č.]]),"-",IF(ISERROR(VLOOKUP(Tabulka4[[#This Row],[start. č.]],'3. REGISTRACE'!B:F,3,0)),"-",VLOOKUP(Tabulka4[[#This Row],[start. č.]],'3. REGISTRACE'!B:F,3,0)))</f>
        <v>1980</v>
      </c>
      <c r="F19" s="46" t="str">
        <f>IF(ISBLANK(Tabulka4[[#This Row],[start. č.]]),"-",IF(Tabulka4[[#This Row],[příjmení a jméno]]="start. č. nebylo registrováno!","-",IF(VLOOKUP(Tabulka4[[#This Row],[start. č.]],'3. REGISTRACE'!B:F,4,0)=0,"-",VLOOKUP(Tabulka4[[#This Row],[start. č.]],'3. REGISTRACE'!B:F,4,0))))</f>
        <v>KALAS Sportswear</v>
      </c>
      <c r="G19" s="18" t="str">
        <f>IF(ISBLANK(Tabulka4[[#This Row],[start. č.]]),"-",IF(Tabulka4[[#This Row],[příjmení a jméno]]="start. č. nebylo registrováno!","-",IF(VLOOKUP(Tabulka4[[#This Row],[start. č.]],'3. REGISTRACE'!B:F,5,0)=0,"-",VLOOKUP(Tabulka4[[#This Row],[start. č.]],'3. REGISTRACE'!B:F,5,0))))</f>
        <v>M</v>
      </c>
      <c r="H19" s="52"/>
      <c r="I19" s="48">
        <v>38</v>
      </c>
      <c r="J19" s="53">
        <v>10</v>
      </c>
      <c r="K19" s="42">
        <f>TIME(Tabulka4[[#This Row],[hod]],Tabulka4[[#This Row],[min]],Tabulka4[[#This Row],[sek]])</f>
        <v>2.6504629629629628E-2</v>
      </c>
      <c r="L19" s="18" t="str">
        <f>IF(ISBLANK(Tabulka4[[#This Row],[start. č.]]),"-",IF(Tabulka4[[#This Row],[příjmení a jméno]]="start. č. nebylo registrováno!","-",IF(VLOOKUP(Tabulka4[[#This Row],[start. č.]],'3. REGISTRACE'!B:G,6,0)=0,"-",VLOOKUP(Tabulka4[[#This Row],[start. č.]],'3. REGISTRACE'!B:G,6,0))))</f>
        <v>35-49</v>
      </c>
      <c r="M19" s="44">
        <f>IF(Tabulka4[[#This Row],[kategorie]]="-","-",COUNTIFS(G$10:G19,Tabulka4[[#This Row],[m/ž]],L$10:L19,Tabulka4[[#This Row],[kategorie]]))</f>
        <v>5</v>
      </c>
      <c r="N19" s="57" t="str">
        <f>IF(AND(ISBLANK(H19),ISBLANK(I19),ISBLANK(J19)),"-",IF(K19&gt;=MAX(K$10:K19),"ok","chyba!!!"))</f>
        <v>ok</v>
      </c>
    </row>
    <row r="20" spans="2:14" x14ac:dyDescent="0.2">
      <c r="B20" s="44">
        <v>11</v>
      </c>
      <c r="C20" s="45">
        <v>42</v>
      </c>
      <c r="D20" s="21" t="str">
        <f>IF(ISBLANK(Tabulka4[[#This Row],[start. č.]]),"-",IF(ISERROR(VLOOKUP(Tabulka4[[#This Row],[start. č.]],'3. REGISTRACE'!B:F,2,0)),"start. č. nebylo registrováno!",VLOOKUP(Tabulka4[[#This Row],[start. č.]],'3. REGISTRACE'!B:F,2,0)))</f>
        <v>Šafránek Petr</v>
      </c>
      <c r="E20" s="18">
        <f>IF(ISBLANK(Tabulka4[[#This Row],[start. č.]]),"-",IF(ISERROR(VLOOKUP(Tabulka4[[#This Row],[start. č.]],'3. REGISTRACE'!B:F,3,0)),"-",VLOOKUP(Tabulka4[[#This Row],[start. č.]],'3. REGISTRACE'!B:F,3,0)))</f>
        <v>1978</v>
      </c>
      <c r="F20" s="46" t="str">
        <f>IF(ISBLANK(Tabulka4[[#This Row],[start. č.]]),"-",IF(Tabulka4[[#This Row],[příjmení a jméno]]="start. č. nebylo registrováno!","-",IF(VLOOKUP(Tabulka4[[#This Row],[start. č.]],'3. REGISTRACE'!B:F,4,0)=0,"-",VLOOKUP(Tabulka4[[#This Row],[start. č.]],'3. REGISTRACE'!B:F,4,0))))</f>
        <v>Generation team</v>
      </c>
      <c r="G20" s="18" t="str">
        <f>IF(ISBLANK(Tabulka4[[#This Row],[start. č.]]),"-",IF(Tabulka4[[#This Row],[příjmení a jméno]]="start. č. nebylo registrováno!","-",IF(VLOOKUP(Tabulka4[[#This Row],[start. č.]],'3. REGISTRACE'!B:F,5,0)=0,"-",VLOOKUP(Tabulka4[[#This Row],[start. č.]],'3. REGISTRACE'!B:F,5,0))))</f>
        <v>M</v>
      </c>
      <c r="H20" s="52"/>
      <c r="I20" s="48">
        <v>38</v>
      </c>
      <c r="J20" s="53">
        <v>23</v>
      </c>
      <c r="K20" s="42">
        <f>TIME(Tabulka4[[#This Row],[hod]],Tabulka4[[#This Row],[min]],Tabulka4[[#This Row],[sek]])</f>
        <v>2.6655092592592591E-2</v>
      </c>
      <c r="L20" s="18" t="str">
        <f>IF(ISBLANK(Tabulka4[[#This Row],[start. č.]]),"-",IF(Tabulka4[[#This Row],[příjmení a jméno]]="start. č. nebylo registrováno!","-",IF(VLOOKUP(Tabulka4[[#This Row],[start. č.]],'3. REGISTRACE'!B:G,6,0)=0,"-",VLOOKUP(Tabulka4[[#This Row],[start. č.]],'3. REGISTRACE'!B:G,6,0))))</f>
        <v>35-49</v>
      </c>
      <c r="M20" s="44">
        <f>IF(Tabulka4[[#This Row],[kategorie]]="-","-",COUNTIFS(G$10:G20,Tabulka4[[#This Row],[m/ž]],L$10:L20,Tabulka4[[#This Row],[kategorie]]))</f>
        <v>6</v>
      </c>
      <c r="N20" s="57" t="str">
        <f>IF(AND(ISBLANK(H20),ISBLANK(I20),ISBLANK(J20)),"-",IF(K20&gt;=MAX(K$10:K20),"ok","chyba!!!"))</f>
        <v>ok</v>
      </c>
    </row>
    <row r="21" spans="2:14" x14ac:dyDescent="0.2">
      <c r="B21" s="44">
        <v>12</v>
      </c>
      <c r="C21" s="45">
        <v>94</v>
      </c>
      <c r="D21" s="21" t="str">
        <f>IF(ISBLANK(Tabulka4[[#This Row],[start. č.]]),"-",IF(ISERROR(VLOOKUP(Tabulka4[[#This Row],[start. č.]],'3. REGISTRACE'!B:F,2,0)),"start. č. nebylo registrováno!",VLOOKUP(Tabulka4[[#This Row],[start. č.]],'3. REGISTRACE'!B:F,2,0)))</f>
        <v>Libánský Vratislav</v>
      </c>
      <c r="E21" s="18">
        <f>IF(ISBLANK(Tabulka4[[#This Row],[start. č.]]),"-",IF(ISERROR(VLOOKUP(Tabulka4[[#This Row],[start. č.]],'3. REGISTRACE'!B:F,3,0)),"-",VLOOKUP(Tabulka4[[#This Row],[start. č.]],'3. REGISTRACE'!B:F,3,0)))</f>
        <v>1977</v>
      </c>
      <c r="F21" s="46" t="str">
        <f>IF(ISBLANK(Tabulka4[[#This Row],[start. č.]]),"-",IF(Tabulka4[[#This Row],[příjmení a jméno]]="start. č. nebylo registrováno!","-",IF(VLOOKUP(Tabulka4[[#This Row],[start. č.]],'3. REGISTRACE'!B:F,4,0)=0,"-",VLOOKUP(Tabulka4[[#This Row],[start. č.]],'3. REGISTRACE'!B:F,4,0))))</f>
        <v>SfhkKV Havlíčkův Brod</v>
      </c>
      <c r="G21" s="18" t="str">
        <f>IF(ISBLANK(Tabulka4[[#This Row],[start. č.]]),"-",IF(Tabulka4[[#This Row],[příjmení a jméno]]="start. č. nebylo registrováno!","-",IF(VLOOKUP(Tabulka4[[#This Row],[start. č.]],'3. REGISTRACE'!B:F,5,0)=0,"-",VLOOKUP(Tabulka4[[#This Row],[start. č.]],'3. REGISTRACE'!B:F,5,0))))</f>
        <v>M</v>
      </c>
      <c r="H21" s="52"/>
      <c r="I21" s="48">
        <v>38</v>
      </c>
      <c r="J21" s="53">
        <v>46</v>
      </c>
      <c r="K21" s="42">
        <f>TIME(Tabulka4[[#This Row],[hod]],Tabulka4[[#This Row],[min]],Tabulka4[[#This Row],[sek]])</f>
        <v>2.6921296296296294E-2</v>
      </c>
      <c r="L21" s="18" t="str">
        <f>IF(ISBLANK(Tabulka4[[#This Row],[start. č.]]),"-",IF(Tabulka4[[#This Row],[příjmení a jméno]]="start. č. nebylo registrováno!","-",IF(VLOOKUP(Tabulka4[[#This Row],[start. č.]],'3. REGISTRACE'!B:G,6,0)=0,"-",VLOOKUP(Tabulka4[[#This Row],[start. č.]],'3. REGISTRACE'!B:G,6,0))))</f>
        <v>35-49</v>
      </c>
      <c r="M21" s="44">
        <f>IF(Tabulka4[[#This Row],[kategorie]]="-","-",COUNTIFS(G$10:G21,Tabulka4[[#This Row],[m/ž]],L$10:L21,Tabulka4[[#This Row],[kategorie]]))</f>
        <v>7</v>
      </c>
      <c r="N21" s="57" t="str">
        <f>IF(AND(ISBLANK(H21),ISBLANK(I21),ISBLANK(J21)),"-",IF(K21&gt;=MAX(K$10:K21),"ok","chyba!!!"))</f>
        <v>ok</v>
      </c>
    </row>
    <row r="22" spans="2:14" x14ac:dyDescent="0.2">
      <c r="B22" s="44">
        <v>13</v>
      </c>
      <c r="C22" s="45">
        <v>55</v>
      </c>
      <c r="D22" s="21" t="str">
        <f>IF(ISBLANK(Tabulka4[[#This Row],[start. č.]]),"-",IF(ISERROR(VLOOKUP(Tabulka4[[#This Row],[start. č.]],'3. REGISTRACE'!B:F,2,0)),"start. č. nebylo registrováno!",VLOOKUP(Tabulka4[[#This Row],[start. č.]],'3. REGISTRACE'!B:F,2,0)))</f>
        <v>Kasík Konstantin</v>
      </c>
      <c r="E22" s="18">
        <f>IF(ISBLANK(Tabulka4[[#This Row],[start. č.]]),"-",IF(ISERROR(VLOOKUP(Tabulka4[[#This Row],[start. č.]],'3. REGISTRACE'!B:F,3,0)),"-",VLOOKUP(Tabulka4[[#This Row],[start. č.]],'3. REGISTRACE'!B:F,3,0)))</f>
        <v>1978</v>
      </c>
      <c r="F22" s="46" t="str">
        <f>IF(ISBLANK(Tabulka4[[#This Row],[start. č.]]),"-",IF(Tabulka4[[#This Row],[příjmení a jméno]]="start. č. nebylo registrováno!","-",IF(VLOOKUP(Tabulka4[[#This Row],[start. č.]],'3. REGISTRACE'!B:F,4,0)=0,"-",VLOOKUP(Tabulka4[[#This Row],[start. č.]],'3. REGISTRACE'!B:F,4,0))))</f>
        <v>Afinpol Tábor</v>
      </c>
      <c r="G22" s="18" t="str">
        <f>IF(ISBLANK(Tabulka4[[#This Row],[start. č.]]),"-",IF(Tabulka4[[#This Row],[příjmení a jméno]]="start. č. nebylo registrováno!","-",IF(VLOOKUP(Tabulka4[[#This Row],[start. č.]],'3. REGISTRACE'!B:F,5,0)=0,"-",VLOOKUP(Tabulka4[[#This Row],[start. č.]],'3. REGISTRACE'!B:F,5,0))))</f>
        <v>M</v>
      </c>
      <c r="H22" s="52"/>
      <c r="I22" s="48">
        <v>38</v>
      </c>
      <c r="J22" s="53">
        <v>55</v>
      </c>
      <c r="K22" s="42">
        <f>TIME(Tabulka4[[#This Row],[hod]],Tabulka4[[#This Row],[min]],Tabulka4[[#This Row],[sek]])</f>
        <v>2.7025462962962959E-2</v>
      </c>
      <c r="L22" s="18" t="str">
        <f>IF(ISBLANK(Tabulka4[[#This Row],[start. č.]]),"-",IF(Tabulka4[[#This Row],[příjmení a jméno]]="start. č. nebylo registrováno!","-",IF(VLOOKUP(Tabulka4[[#This Row],[start. č.]],'3. REGISTRACE'!B:G,6,0)=0,"-",VLOOKUP(Tabulka4[[#This Row],[start. č.]],'3. REGISTRACE'!B:G,6,0))))</f>
        <v>35-49</v>
      </c>
      <c r="M22" s="44">
        <f>IF(Tabulka4[[#This Row],[kategorie]]="-","-",COUNTIFS(G$10:G22,Tabulka4[[#This Row],[m/ž]],L$10:L22,Tabulka4[[#This Row],[kategorie]]))</f>
        <v>8</v>
      </c>
      <c r="N22" s="57" t="str">
        <f>IF(AND(ISBLANK(H22),ISBLANK(I22),ISBLANK(J22)),"-",IF(K22&gt;=MAX(K$10:K22),"ok","chyba!!!"))</f>
        <v>ok</v>
      </c>
    </row>
    <row r="23" spans="2:14" x14ac:dyDescent="0.2">
      <c r="B23" s="44">
        <v>14</v>
      </c>
      <c r="C23" s="45">
        <v>65</v>
      </c>
      <c r="D23" s="21" t="str">
        <f>IF(ISBLANK(Tabulka4[[#This Row],[start. č.]]),"-",IF(ISERROR(VLOOKUP(Tabulka4[[#This Row],[start. č.]],'3. REGISTRACE'!B:F,2,0)),"start. č. nebylo registrováno!",VLOOKUP(Tabulka4[[#This Row],[start. č.]],'3. REGISTRACE'!B:F,2,0)))</f>
        <v>Mráz Petr</v>
      </c>
      <c r="E23" s="18">
        <f>IF(ISBLANK(Tabulka4[[#This Row],[start. č.]]),"-",IF(ISERROR(VLOOKUP(Tabulka4[[#This Row],[start. č.]],'3. REGISTRACE'!B:F,3,0)),"-",VLOOKUP(Tabulka4[[#This Row],[start. č.]],'3. REGISTRACE'!B:F,3,0)))</f>
        <v>1993</v>
      </c>
      <c r="F23" s="46" t="str">
        <f>IF(ISBLANK(Tabulka4[[#This Row],[start. č.]]),"-",IF(Tabulka4[[#This Row],[příjmení a jméno]]="start. č. nebylo registrováno!","-",IF(VLOOKUP(Tabulka4[[#This Row],[start. č.]],'3. REGISTRACE'!B:F,4,0)=0,"-",VLOOKUP(Tabulka4[[#This Row],[start. č.]],'3. REGISTRACE'!B:F,4,0))))</f>
        <v>Lažiště</v>
      </c>
      <c r="G23" s="18" t="str">
        <f>IF(ISBLANK(Tabulka4[[#This Row],[start. č.]]),"-",IF(Tabulka4[[#This Row],[příjmení a jméno]]="start. č. nebylo registrováno!","-",IF(VLOOKUP(Tabulka4[[#This Row],[start. č.]],'3. REGISTRACE'!B:F,5,0)=0,"-",VLOOKUP(Tabulka4[[#This Row],[start. č.]],'3. REGISTRACE'!B:F,5,0))))</f>
        <v>M</v>
      </c>
      <c r="H23" s="52"/>
      <c r="I23" s="48">
        <v>39</v>
      </c>
      <c r="J23" s="53">
        <v>25</v>
      </c>
      <c r="K23" s="42">
        <f>TIME(Tabulka4[[#This Row],[hod]],Tabulka4[[#This Row],[min]],Tabulka4[[#This Row],[sek]])</f>
        <v>2.7372685185185184E-2</v>
      </c>
      <c r="L23" s="18" t="str">
        <f>IF(ISBLANK(Tabulka4[[#This Row],[start. č.]]),"-",IF(Tabulka4[[#This Row],[příjmení a jméno]]="start. č. nebylo registrováno!","-",IF(VLOOKUP(Tabulka4[[#This Row],[start. č.]],'3. REGISTRACE'!B:G,6,0)=0,"-",VLOOKUP(Tabulka4[[#This Row],[start. č.]],'3. REGISTRACE'!B:G,6,0))))</f>
        <v>13-34</v>
      </c>
      <c r="M23" s="44">
        <f>IF(Tabulka4[[#This Row],[kategorie]]="-","-",COUNTIFS(G$10:G23,Tabulka4[[#This Row],[m/ž]],L$10:L23,Tabulka4[[#This Row],[kategorie]]))</f>
        <v>6</v>
      </c>
      <c r="N23" s="57" t="str">
        <f>IF(AND(ISBLANK(H23),ISBLANK(I23),ISBLANK(J23)),"-",IF(K23&gt;=MAX(K$10:K23),"ok","chyba!!!"))</f>
        <v>ok</v>
      </c>
    </row>
    <row r="24" spans="2:14" x14ac:dyDescent="0.2">
      <c r="B24" s="44">
        <v>15</v>
      </c>
      <c r="C24" s="45">
        <v>78</v>
      </c>
      <c r="D24" s="21" t="str">
        <f>IF(ISBLANK(Tabulka4[[#This Row],[start. č.]]),"-",IF(ISERROR(VLOOKUP(Tabulka4[[#This Row],[start. č.]],'3. REGISTRACE'!B:F,2,0)),"start. č. nebylo registrováno!",VLOOKUP(Tabulka4[[#This Row],[start. č.]],'3. REGISTRACE'!B:F,2,0)))</f>
        <v>Vyskočil David</v>
      </c>
      <c r="E24" s="18">
        <f>IF(ISBLANK(Tabulka4[[#This Row],[start. č.]]),"-",IF(ISERROR(VLOOKUP(Tabulka4[[#This Row],[start. č.]],'3. REGISTRACE'!B:F,3,0)),"-",VLOOKUP(Tabulka4[[#This Row],[start. č.]],'3. REGISTRACE'!B:F,3,0)))</f>
        <v>2005</v>
      </c>
      <c r="F24" s="46" t="str">
        <f>IF(ISBLANK(Tabulka4[[#This Row],[start. č.]]),"-",IF(Tabulka4[[#This Row],[příjmení a jméno]]="start. č. nebylo registrováno!","-",IF(VLOOKUP(Tabulka4[[#This Row],[start. č.]],'3. REGISTRACE'!B:F,4,0)=0,"-",VLOOKUP(Tabulka4[[#This Row],[start. č.]],'3. REGISTRACE'!B:F,4,0))))</f>
        <v>Ski Vimperk</v>
      </c>
      <c r="G24" s="18" t="str">
        <f>IF(ISBLANK(Tabulka4[[#This Row],[start. č.]]),"-",IF(Tabulka4[[#This Row],[příjmení a jméno]]="start. č. nebylo registrováno!","-",IF(VLOOKUP(Tabulka4[[#This Row],[start. č.]],'3. REGISTRACE'!B:F,5,0)=0,"-",VLOOKUP(Tabulka4[[#This Row],[start. č.]],'3. REGISTRACE'!B:F,5,0))))</f>
        <v>M</v>
      </c>
      <c r="H24" s="52"/>
      <c r="I24" s="48">
        <v>39</v>
      </c>
      <c r="J24" s="53">
        <v>25</v>
      </c>
      <c r="K24" s="42">
        <f>TIME(Tabulka4[[#This Row],[hod]],Tabulka4[[#This Row],[min]],Tabulka4[[#This Row],[sek]])</f>
        <v>2.7372685185185184E-2</v>
      </c>
      <c r="L24" s="18" t="str">
        <f>IF(ISBLANK(Tabulka4[[#This Row],[start. č.]]),"-",IF(Tabulka4[[#This Row],[příjmení a jméno]]="start. č. nebylo registrováno!","-",IF(VLOOKUP(Tabulka4[[#This Row],[start. č.]],'3. REGISTRACE'!B:G,6,0)=0,"-",VLOOKUP(Tabulka4[[#This Row],[start. č.]],'3. REGISTRACE'!B:G,6,0))))</f>
        <v>13-34</v>
      </c>
      <c r="M24" s="44">
        <f>IF(Tabulka4[[#This Row],[kategorie]]="-","-",COUNTIFS(G$10:G24,Tabulka4[[#This Row],[m/ž]],L$10:L24,Tabulka4[[#This Row],[kategorie]]))</f>
        <v>7</v>
      </c>
      <c r="N24" s="57" t="str">
        <f>IF(AND(ISBLANK(H24),ISBLANK(I24),ISBLANK(J24)),"-",IF(K24&gt;=MAX(K$10:K24),"ok","chyba!!!"))</f>
        <v>ok</v>
      </c>
    </row>
    <row r="25" spans="2:14" x14ac:dyDescent="0.2">
      <c r="B25" s="44">
        <v>16</v>
      </c>
      <c r="C25" s="45">
        <v>105</v>
      </c>
      <c r="D25" s="21" t="str">
        <f>IF(ISBLANK(Tabulka4[[#This Row],[start. č.]]),"-",IF(ISERROR(VLOOKUP(Tabulka4[[#This Row],[start. č.]],'3. REGISTRACE'!B:F,2,0)),"start. č. nebylo registrováno!",VLOOKUP(Tabulka4[[#This Row],[start. č.]],'3. REGISTRACE'!B:F,2,0)))</f>
        <v>Gyürüsi Martin</v>
      </c>
      <c r="E25" s="18">
        <f>IF(ISBLANK(Tabulka4[[#This Row],[start. č.]]),"-",IF(ISERROR(VLOOKUP(Tabulka4[[#This Row],[start. č.]],'3. REGISTRACE'!B:F,3,0)),"-",VLOOKUP(Tabulka4[[#This Row],[start. č.]],'3. REGISTRACE'!B:F,3,0)))</f>
        <v>1985</v>
      </c>
      <c r="F25" s="46" t="str">
        <f>IF(ISBLANK(Tabulka4[[#This Row],[start. č.]]),"-",IF(Tabulka4[[#This Row],[příjmení a jméno]]="start. č. nebylo registrováno!","-",IF(VLOOKUP(Tabulka4[[#This Row],[start. č.]],'3. REGISTRACE'!B:F,4,0)=0,"-",VLOOKUP(Tabulka4[[#This Row],[start. č.]],'3. REGISTRACE'!B:F,4,0))))</f>
        <v>TJ Hrabu Hroby</v>
      </c>
      <c r="G25" s="18" t="str">
        <f>IF(ISBLANK(Tabulka4[[#This Row],[start. č.]]),"-",IF(Tabulka4[[#This Row],[příjmení a jméno]]="start. č. nebylo registrováno!","-",IF(VLOOKUP(Tabulka4[[#This Row],[start. č.]],'3. REGISTRACE'!B:F,5,0)=0,"-",VLOOKUP(Tabulka4[[#This Row],[start. č.]],'3. REGISTRACE'!B:F,5,0))))</f>
        <v>M</v>
      </c>
      <c r="H25" s="52"/>
      <c r="I25" s="48">
        <v>39</v>
      </c>
      <c r="J25" s="53">
        <v>28</v>
      </c>
      <c r="K25" s="42">
        <f>TIME(Tabulka4[[#This Row],[hod]],Tabulka4[[#This Row],[min]],Tabulka4[[#This Row],[sek]])</f>
        <v>2.7407407407407408E-2</v>
      </c>
      <c r="L25" s="18" t="str">
        <f>IF(ISBLANK(Tabulka4[[#This Row],[start. č.]]),"-",IF(Tabulka4[[#This Row],[příjmení a jméno]]="start. č. nebylo registrováno!","-",IF(VLOOKUP(Tabulka4[[#This Row],[start. č.]],'3. REGISTRACE'!B:G,6,0)=0,"-",VLOOKUP(Tabulka4[[#This Row],[start. č.]],'3. REGISTRACE'!B:G,6,0))))</f>
        <v>35-49</v>
      </c>
      <c r="M25" s="44">
        <f>IF(Tabulka4[[#This Row],[kategorie]]="-","-",COUNTIFS(G$10:G25,Tabulka4[[#This Row],[m/ž]],L$10:L25,Tabulka4[[#This Row],[kategorie]]))</f>
        <v>9</v>
      </c>
      <c r="N25" s="57" t="str">
        <f>IF(AND(ISBLANK(H25),ISBLANK(I25),ISBLANK(J25)),"-",IF(K25&gt;=MAX(K$10:K25),"ok","chyba!!!"))</f>
        <v>ok</v>
      </c>
    </row>
    <row r="26" spans="2:14" x14ac:dyDescent="0.2">
      <c r="B26" s="44">
        <v>17</v>
      </c>
      <c r="C26" s="45">
        <v>59</v>
      </c>
      <c r="D26" s="21" t="str">
        <f>IF(ISBLANK(Tabulka4[[#This Row],[start. č.]]),"-",IF(ISERROR(VLOOKUP(Tabulka4[[#This Row],[start. č.]],'3. REGISTRACE'!B:F,2,0)),"start. č. nebylo registrováno!",VLOOKUP(Tabulka4[[#This Row],[start. č.]],'3. REGISTRACE'!B:F,2,0)))</f>
        <v>Chalupa Tomáš</v>
      </c>
      <c r="E26" s="18">
        <f>IF(ISBLANK(Tabulka4[[#This Row],[start. č.]]),"-",IF(ISERROR(VLOOKUP(Tabulka4[[#This Row],[start. č.]],'3. REGISTRACE'!B:F,3,0)),"-",VLOOKUP(Tabulka4[[#This Row],[start. č.]],'3. REGISTRACE'!B:F,3,0)))</f>
        <v>1989</v>
      </c>
      <c r="F26" s="46" t="str">
        <f>IF(ISBLANK(Tabulka4[[#This Row],[start. č.]]),"-",IF(Tabulka4[[#This Row],[příjmení a jméno]]="start. č. nebylo registrováno!","-",IF(VLOOKUP(Tabulka4[[#This Row],[start. č.]],'3. REGISTRACE'!B:F,4,0)=0,"-",VLOOKUP(Tabulka4[[#This Row],[start. č.]],'3. REGISTRACE'!B:F,4,0))))</f>
        <v>Tým Dejvid</v>
      </c>
      <c r="G26" s="18" t="str">
        <f>IF(ISBLANK(Tabulka4[[#This Row],[start. č.]]),"-",IF(Tabulka4[[#This Row],[příjmení a jméno]]="start. č. nebylo registrováno!","-",IF(VLOOKUP(Tabulka4[[#This Row],[start. č.]],'3. REGISTRACE'!B:F,5,0)=0,"-",VLOOKUP(Tabulka4[[#This Row],[start. č.]],'3. REGISTRACE'!B:F,5,0))))</f>
        <v>M</v>
      </c>
      <c r="H26" s="52"/>
      <c r="I26" s="48">
        <v>39</v>
      </c>
      <c r="J26" s="53">
        <v>32</v>
      </c>
      <c r="K26" s="42">
        <f>TIME(Tabulka4[[#This Row],[hod]],Tabulka4[[#This Row],[min]],Tabulka4[[#This Row],[sek]])</f>
        <v>2.7453703703703702E-2</v>
      </c>
      <c r="L26" s="18" t="str">
        <f>IF(ISBLANK(Tabulka4[[#This Row],[start. č.]]),"-",IF(Tabulka4[[#This Row],[příjmení a jméno]]="start. č. nebylo registrováno!","-",IF(VLOOKUP(Tabulka4[[#This Row],[start. č.]],'3. REGISTRACE'!B:G,6,0)=0,"-",VLOOKUP(Tabulka4[[#This Row],[start. č.]],'3. REGISTRACE'!B:G,6,0))))</f>
        <v>13-34</v>
      </c>
      <c r="M26" s="44">
        <f>IF(Tabulka4[[#This Row],[kategorie]]="-","-",COUNTIFS(G$10:G26,Tabulka4[[#This Row],[m/ž]],L$10:L26,Tabulka4[[#This Row],[kategorie]]))</f>
        <v>8</v>
      </c>
      <c r="N26" s="57" t="str">
        <f>IF(AND(ISBLANK(H26),ISBLANK(I26),ISBLANK(J26)),"-",IF(K26&gt;=MAX(K$10:K26),"ok","chyba!!!"))</f>
        <v>ok</v>
      </c>
    </row>
    <row r="27" spans="2:14" x14ac:dyDescent="0.2">
      <c r="B27" s="44">
        <v>18</v>
      </c>
      <c r="C27" s="45">
        <v>90</v>
      </c>
      <c r="D27" s="21" t="str">
        <f>IF(ISBLANK(Tabulka4[[#This Row],[start. č.]]),"-",IF(ISERROR(VLOOKUP(Tabulka4[[#This Row],[start. č.]],'3. REGISTRACE'!B:F,2,0)),"start. č. nebylo registrováno!",VLOOKUP(Tabulka4[[#This Row],[start. č.]],'3. REGISTRACE'!B:F,2,0)))</f>
        <v>Vondruška Radek</v>
      </c>
      <c r="E27" s="18">
        <f>IF(ISBLANK(Tabulka4[[#This Row],[start. č.]]),"-",IF(ISERROR(VLOOKUP(Tabulka4[[#This Row],[start. č.]],'3. REGISTRACE'!B:F,3,0)),"-",VLOOKUP(Tabulka4[[#This Row],[start. č.]],'3. REGISTRACE'!B:F,3,0)))</f>
        <v>1990</v>
      </c>
      <c r="F27" s="46" t="str">
        <f>IF(ISBLANK(Tabulka4[[#This Row],[start. č.]]),"-",IF(Tabulka4[[#This Row],[příjmení a jméno]]="start. č. nebylo registrováno!","-",IF(VLOOKUP(Tabulka4[[#This Row],[start. č.]],'3. REGISTRACE'!B:F,4,0)=0,"-",VLOOKUP(Tabulka4[[#This Row],[start. č.]],'3. REGISTRACE'!B:F,4,0))))</f>
        <v>České Budějovice</v>
      </c>
      <c r="G27" s="18" t="str">
        <f>IF(ISBLANK(Tabulka4[[#This Row],[start. č.]]),"-",IF(Tabulka4[[#This Row],[příjmení a jméno]]="start. č. nebylo registrováno!","-",IF(VLOOKUP(Tabulka4[[#This Row],[start. č.]],'3. REGISTRACE'!B:F,5,0)=0,"-",VLOOKUP(Tabulka4[[#This Row],[start. č.]],'3. REGISTRACE'!B:F,5,0))))</f>
        <v>M</v>
      </c>
      <c r="H27" s="52"/>
      <c r="I27" s="48">
        <v>39</v>
      </c>
      <c r="J27" s="53">
        <v>36</v>
      </c>
      <c r="K27" s="42">
        <f>TIME(Tabulka4[[#This Row],[hod]],Tabulka4[[#This Row],[min]],Tabulka4[[#This Row],[sek]])</f>
        <v>2.75E-2</v>
      </c>
      <c r="L27" s="18" t="str">
        <f>IF(ISBLANK(Tabulka4[[#This Row],[start. č.]]),"-",IF(Tabulka4[[#This Row],[příjmení a jméno]]="start. č. nebylo registrováno!","-",IF(VLOOKUP(Tabulka4[[#This Row],[start. č.]],'3. REGISTRACE'!B:G,6,0)=0,"-",VLOOKUP(Tabulka4[[#This Row],[start. č.]],'3. REGISTRACE'!B:G,6,0))))</f>
        <v>13-34</v>
      </c>
      <c r="M27" s="44">
        <f>IF(Tabulka4[[#This Row],[kategorie]]="-","-",COUNTIFS(G$10:G27,Tabulka4[[#This Row],[m/ž]],L$10:L27,Tabulka4[[#This Row],[kategorie]]))</f>
        <v>9</v>
      </c>
      <c r="N27" s="57" t="str">
        <f>IF(AND(ISBLANK(H27),ISBLANK(I27),ISBLANK(J27)),"-",IF(K27&gt;=MAX(K$10:K27),"ok","chyba!!!"))</f>
        <v>ok</v>
      </c>
    </row>
    <row r="28" spans="2:14" x14ac:dyDescent="0.2">
      <c r="B28" s="44">
        <v>19</v>
      </c>
      <c r="C28" s="45">
        <v>57</v>
      </c>
      <c r="D28" s="21" t="str">
        <f>IF(ISBLANK(Tabulka4[[#This Row],[start. č.]]),"-",IF(ISERROR(VLOOKUP(Tabulka4[[#This Row],[start. č.]],'3. REGISTRACE'!B:F,2,0)),"start. č. nebylo registrováno!",VLOOKUP(Tabulka4[[#This Row],[start. č.]],'3. REGISTRACE'!B:F,2,0)))</f>
        <v>Holub Karel</v>
      </c>
      <c r="E28" s="18">
        <f>IF(ISBLANK(Tabulka4[[#This Row],[start. č.]]),"-",IF(ISERROR(VLOOKUP(Tabulka4[[#This Row],[start. č.]],'3. REGISTRACE'!B:F,3,0)),"-",VLOOKUP(Tabulka4[[#This Row],[start. č.]],'3. REGISTRACE'!B:F,3,0)))</f>
        <v>1977</v>
      </c>
      <c r="F28" s="46" t="str">
        <f>IF(ISBLANK(Tabulka4[[#This Row],[start. č.]]),"-",IF(Tabulka4[[#This Row],[příjmení a jméno]]="start. č. nebylo registrováno!","-",IF(VLOOKUP(Tabulka4[[#This Row],[start. č.]],'3. REGISTRACE'!B:F,4,0)=0,"-",VLOOKUP(Tabulka4[[#This Row],[start. č.]],'3. REGISTRACE'!B:F,4,0))))</f>
        <v>České Budějovice</v>
      </c>
      <c r="G28" s="18" t="str">
        <f>IF(ISBLANK(Tabulka4[[#This Row],[start. č.]]),"-",IF(Tabulka4[[#This Row],[příjmení a jméno]]="start. č. nebylo registrováno!","-",IF(VLOOKUP(Tabulka4[[#This Row],[start. č.]],'3. REGISTRACE'!B:F,5,0)=0,"-",VLOOKUP(Tabulka4[[#This Row],[start. č.]],'3. REGISTRACE'!B:F,5,0))))</f>
        <v>M</v>
      </c>
      <c r="H28" s="52"/>
      <c r="I28" s="48">
        <v>39</v>
      </c>
      <c r="J28" s="53">
        <v>52</v>
      </c>
      <c r="K28" s="42">
        <f>TIME(Tabulka4[[#This Row],[hod]],Tabulka4[[#This Row],[min]],Tabulka4[[#This Row],[sek]])</f>
        <v>2.7685185185185188E-2</v>
      </c>
      <c r="L28" s="18" t="str">
        <f>IF(ISBLANK(Tabulka4[[#This Row],[start. č.]]),"-",IF(Tabulka4[[#This Row],[příjmení a jméno]]="start. č. nebylo registrováno!","-",IF(VLOOKUP(Tabulka4[[#This Row],[start. č.]],'3. REGISTRACE'!B:G,6,0)=0,"-",VLOOKUP(Tabulka4[[#This Row],[start. č.]],'3. REGISTRACE'!B:G,6,0))))</f>
        <v>35-49</v>
      </c>
      <c r="M28" s="44">
        <f>IF(Tabulka4[[#This Row],[kategorie]]="-","-",COUNTIFS(G$10:G28,Tabulka4[[#This Row],[m/ž]],L$10:L28,Tabulka4[[#This Row],[kategorie]]))</f>
        <v>10</v>
      </c>
      <c r="N28" s="57" t="str">
        <f>IF(AND(ISBLANK(H28),ISBLANK(I28),ISBLANK(J28)),"-",IF(K28&gt;=MAX(K$10:K28),"ok","chyba!!!"))</f>
        <v>ok</v>
      </c>
    </row>
    <row r="29" spans="2:14" x14ac:dyDescent="0.2">
      <c r="B29" s="44">
        <v>20</v>
      </c>
      <c r="C29" s="45">
        <v>32</v>
      </c>
      <c r="D29" s="21" t="str">
        <f>IF(ISBLANK(Tabulka4[[#This Row],[start. č.]]),"-",IF(ISERROR(VLOOKUP(Tabulka4[[#This Row],[start. č.]],'3. REGISTRACE'!B:F,2,0)),"start. č. nebylo registrováno!",VLOOKUP(Tabulka4[[#This Row],[start. č.]],'3. REGISTRACE'!B:F,2,0)))</f>
        <v>Beran Ladislav</v>
      </c>
      <c r="E29" s="18">
        <f>IF(ISBLANK(Tabulka4[[#This Row],[start. č.]]),"-",IF(ISERROR(VLOOKUP(Tabulka4[[#This Row],[start. č.]],'3. REGISTRACE'!B:F,3,0)),"-",VLOOKUP(Tabulka4[[#This Row],[start. č.]],'3. REGISTRACE'!B:F,3,0)))</f>
        <v>1987</v>
      </c>
      <c r="F29" s="46" t="str">
        <f>IF(ISBLANK(Tabulka4[[#This Row],[start. č.]]),"-",IF(Tabulka4[[#This Row],[příjmení a jméno]]="start. č. nebylo registrováno!","-",IF(VLOOKUP(Tabulka4[[#This Row],[start. č.]],'3. REGISTRACE'!B:F,4,0)=0,"-",VLOOKUP(Tabulka4[[#This Row],[start. č.]],'3. REGISTRACE'!B:F,4,0))))</f>
        <v>SK Čtyři Dvory České Budějovice</v>
      </c>
      <c r="G29" s="18" t="str">
        <f>IF(ISBLANK(Tabulka4[[#This Row],[start. č.]]),"-",IF(Tabulka4[[#This Row],[příjmení a jméno]]="start. č. nebylo registrováno!","-",IF(VLOOKUP(Tabulka4[[#This Row],[start. č.]],'3. REGISTRACE'!B:F,5,0)=0,"-",VLOOKUP(Tabulka4[[#This Row],[start. č.]],'3. REGISTRACE'!B:F,5,0))))</f>
        <v>M</v>
      </c>
      <c r="H29" s="52"/>
      <c r="I29" s="48">
        <v>39</v>
      </c>
      <c r="J29" s="53">
        <v>56</v>
      </c>
      <c r="K29" s="42">
        <f>TIME(Tabulka4[[#This Row],[hod]],Tabulka4[[#This Row],[min]],Tabulka4[[#This Row],[sek]])</f>
        <v>2.7731481481481478E-2</v>
      </c>
      <c r="L29" s="18" t="str">
        <f>IF(ISBLANK(Tabulka4[[#This Row],[start. č.]]),"-",IF(Tabulka4[[#This Row],[příjmení a jméno]]="start. č. nebylo registrováno!","-",IF(VLOOKUP(Tabulka4[[#This Row],[start. č.]],'3. REGISTRACE'!B:G,6,0)=0,"-",VLOOKUP(Tabulka4[[#This Row],[start. č.]],'3. REGISTRACE'!B:G,6,0))))</f>
        <v>13-34</v>
      </c>
      <c r="M29" s="44">
        <f>IF(Tabulka4[[#This Row],[kategorie]]="-","-",COUNTIFS(G$10:G29,Tabulka4[[#This Row],[m/ž]],L$10:L29,Tabulka4[[#This Row],[kategorie]]))</f>
        <v>10</v>
      </c>
      <c r="N29" s="57" t="str">
        <f>IF(AND(ISBLANK(H29),ISBLANK(I29),ISBLANK(J29)),"-",IF(K29&gt;=MAX(K$10:K29),"ok","chyba!!!"))</f>
        <v>ok</v>
      </c>
    </row>
    <row r="30" spans="2:14" x14ac:dyDescent="0.2">
      <c r="B30" s="44">
        <v>21</v>
      </c>
      <c r="C30" s="45">
        <v>73</v>
      </c>
      <c r="D30" s="21" t="str">
        <f>IF(ISBLANK(Tabulka4[[#This Row],[start. č.]]),"-",IF(ISERROR(VLOOKUP(Tabulka4[[#This Row],[start. č.]],'3. REGISTRACE'!B:F,2,0)),"start. č. nebylo registrováno!",VLOOKUP(Tabulka4[[#This Row],[start. č.]],'3. REGISTRACE'!B:F,2,0)))</f>
        <v>Kopáček Pavel</v>
      </c>
      <c r="E30" s="18">
        <f>IF(ISBLANK(Tabulka4[[#This Row],[start. č.]]),"-",IF(ISERROR(VLOOKUP(Tabulka4[[#This Row],[start. č.]],'3. REGISTRACE'!B:F,3,0)),"-",VLOOKUP(Tabulka4[[#This Row],[start. č.]],'3. REGISTRACE'!B:F,3,0)))</f>
        <v>1984</v>
      </c>
      <c r="F30" s="46" t="str">
        <f>IF(ISBLANK(Tabulka4[[#This Row],[start. č.]]),"-",IF(Tabulka4[[#This Row],[příjmení a jméno]]="start. č. nebylo registrováno!","-",IF(VLOOKUP(Tabulka4[[#This Row],[start. č.]],'3. REGISTRACE'!B:F,4,0)=0,"-",VLOOKUP(Tabulka4[[#This Row],[start. č.]],'3. REGISTRACE'!B:F,4,0))))</f>
        <v>Bežerovice</v>
      </c>
      <c r="G30" s="18" t="str">
        <f>IF(ISBLANK(Tabulka4[[#This Row],[start. č.]]),"-",IF(Tabulka4[[#This Row],[příjmení a jméno]]="start. č. nebylo registrováno!","-",IF(VLOOKUP(Tabulka4[[#This Row],[start. č.]],'3. REGISTRACE'!B:F,5,0)=0,"-",VLOOKUP(Tabulka4[[#This Row],[start. č.]],'3. REGISTRACE'!B:F,5,0))))</f>
        <v>M</v>
      </c>
      <c r="H30" s="52"/>
      <c r="I30" s="48">
        <v>40</v>
      </c>
      <c r="J30" s="53">
        <v>3</v>
      </c>
      <c r="K30" s="42">
        <f>TIME(Tabulka4[[#This Row],[hod]],Tabulka4[[#This Row],[min]],Tabulka4[[#This Row],[sek]])</f>
        <v>2.78125E-2</v>
      </c>
      <c r="L30" s="18" t="str">
        <f>IF(ISBLANK(Tabulka4[[#This Row],[start. č.]]),"-",IF(Tabulka4[[#This Row],[příjmení a jméno]]="start. č. nebylo registrováno!","-",IF(VLOOKUP(Tabulka4[[#This Row],[start. č.]],'3. REGISTRACE'!B:G,6,0)=0,"-",VLOOKUP(Tabulka4[[#This Row],[start. č.]],'3. REGISTRACE'!B:G,6,0))))</f>
        <v>35-49</v>
      </c>
      <c r="M30" s="44">
        <f>IF(Tabulka4[[#This Row],[kategorie]]="-","-",COUNTIFS(G$10:G30,Tabulka4[[#This Row],[m/ž]],L$10:L30,Tabulka4[[#This Row],[kategorie]]))</f>
        <v>11</v>
      </c>
      <c r="N30" s="57" t="str">
        <f>IF(AND(ISBLANK(H30),ISBLANK(I30),ISBLANK(J30)),"-",IF(K30&gt;=MAX(K$10:K30),"ok","chyba!!!"))</f>
        <v>ok</v>
      </c>
    </row>
    <row r="31" spans="2:14" x14ac:dyDescent="0.2">
      <c r="B31" s="44">
        <v>22</v>
      </c>
      <c r="C31" s="45">
        <v>20</v>
      </c>
      <c r="D31" s="21" t="str">
        <f>IF(ISBLANK(Tabulka4[[#This Row],[start. č.]]),"-",IF(ISERROR(VLOOKUP(Tabulka4[[#This Row],[start. č.]],'3. REGISTRACE'!B:F,2,0)),"start. č. nebylo registrováno!",VLOOKUP(Tabulka4[[#This Row],[start. č.]],'3. REGISTRACE'!B:F,2,0)))</f>
        <v>Sýkora Fratišek</v>
      </c>
      <c r="E31" s="18">
        <f>IF(ISBLANK(Tabulka4[[#This Row],[start. č.]]),"-",IF(ISERROR(VLOOKUP(Tabulka4[[#This Row],[start. č.]],'3. REGISTRACE'!B:F,3,0)),"-",VLOOKUP(Tabulka4[[#This Row],[start. č.]],'3. REGISTRACE'!B:F,3,0)))</f>
        <v>1963</v>
      </c>
      <c r="F31" s="46" t="str">
        <f>IF(ISBLANK(Tabulka4[[#This Row],[start. č.]]),"-",IF(Tabulka4[[#This Row],[příjmení a jméno]]="start. č. nebylo registrováno!","-",IF(VLOOKUP(Tabulka4[[#This Row],[start. č.]],'3. REGISTRACE'!B:F,4,0)=0,"-",VLOOKUP(Tabulka4[[#This Row],[start. č.]],'3. REGISTRACE'!B:F,4,0))))</f>
        <v>Generation team</v>
      </c>
      <c r="G31" s="18" t="str">
        <f>IF(ISBLANK(Tabulka4[[#This Row],[start. č.]]),"-",IF(Tabulka4[[#This Row],[příjmení a jméno]]="start. č. nebylo registrováno!","-",IF(VLOOKUP(Tabulka4[[#This Row],[start. č.]],'3. REGISTRACE'!B:F,5,0)=0,"-",VLOOKUP(Tabulka4[[#This Row],[start. č.]],'3. REGISTRACE'!B:F,5,0))))</f>
        <v>M</v>
      </c>
      <c r="H31" s="52"/>
      <c r="I31" s="48">
        <v>40</v>
      </c>
      <c r="J31" s="53">
        <v>24</v>
      </c>
      <c r="K31" s="42">
        <f>TIME(Tabulka4[[#This Row],[hod]],Tabulka4[[#This Row],[min]],Tabulka4[[#This Row],[sek]])</f>
        <v>2.8055555555555556E-2</v>
      </c>
      <c r="L31" s="18" t="str">
        <f>IF(ISBLANK(Tabulka4[[#This Row],[start. č.]]),"-",IF(Tabulka4[[#This Row],[příjmení a jméno]]="start. č. nebylo registrováno!","-",IF(VLOOKUP(Tabulka4[[#This Row],[start. č.]],'3. REGISTRACE'!B:G,6,0)=0,"-",VLOOKUP(Tabulka4[[#This Row],[start. č.]],'3. REGISTRACE'!B:G,6,0))))</f>
        <v>50+</v>
      </c>
      <c r="M31" s="44">
        <f>IF(Tabulka4[[#This Row],[kategorie]]="-","-",COUNTIFS(G$10:G31,Tabulka4[[#This Row],[m/ž]],L$10:L31,Tabulka4[[#This Row],[kategorie]]))</f>
        <v>1</v>
      </c>
      <c r="N31" s="57" t="str">
        <f>IF(AND(ISBLANK(H31),ISBLANK(I31),ISBLANK(J31)),"-",IF(K31&gt;=MAX(K$10:K31),"ok","chyba!!!"))</f>
        <v>ok</v>
      </c>
    </row>
    <row r="32" spans="2:14" x14ac:dyDescent="0.2">
      <c r="B32" s="44">
        <v>23</v>
      </c>
      <c r="C32" s="45">
        <v>75</v>
      </c>
      <c r="D32" s="21" t="str">
        <f>IF(ISBLANK(Tabulka4[[#This Row],[start. č.]]),"-",IF(ISERROR(VLOOKUP(Tabulka4[[#This Row],[start. č.]],'3. REGISTRACE'!B:F,2,0)),"start. č. nebylo registrováno!",VLOOKUP(Tabulka4[[#This Row],[start. č.]],'3. REGISTRACE'!B:F,2,0)))</f>
        <v>David Tomáš</v>
      </c>
      <c r="E32" s="18">
        <f>IF(ISBLANK(Tabulka4[[#This Row],[start. č.]]),"-",IF(ISERROR(VLOOKUP(Tabulka4[[#This Row],[start. č.]],'3. REGISTRACE'!B:F,3,0)),"-",VLOOKUP(Tabulka4[[#This Row],[start. č.]],'3. REGISTRACE'!B:F,3,0)))</f>
        <v>1984</v>
      </c>
      <c r="F32" s="46" t="str">
        <f>IF(ISBLANK(Tabulka4[[#This Row],[start. č.]]),"-",IF(Tabulka4[[#This Row],[příjmení a jméno]]="start. č. nebylo registrováno!","-",IF(VLOOKUP(Tabulka4[[#This Row],[start. č.]],'3. REGISTRACE'!B:F,4,0)=0,"-",VLOOKUP(Tabulka4[[#This Row],[start. č.]],'3. REGISTRACE'!B:F,4,0))))</f>
        <v>České Budějovice</v>
      </c>
      <c r="G32" s="18" t="str">
        <f>IF(ISBLANK(Tabulka4[[#This Row],[start. č.]]),"-",IF(Tabulka4[[#This Row],[příjmení a jméno]]="start. č. nebylo registrováno!","-",IF(VLOOKUP(Tabulka4[[#This Row],[start. č.]],'3. REGISTRACE'!B:F,5,0)=0,"-",VLOOKUP(Tabulka4[[#This Row],[start. č.]],'3. REGISTRACE'!B:F,5,0))))</f>
        <v>M</v>
      </c>
      <c r="H32" s="52"/>
      <c r="I32" s="48">
        <v>40</v>
      </c>
      <c r="J32" s="53">
        <v>29</v>
      </c>
      <c r="K32" s="42">
        <f>TIME(Tabulka4[[#This Row],[hod]],Tabulka4[[#This Row],[min]],Tabulka4[[#This Row],[sek]])</f>
        <v>2.8113425925925927E-2</v>
      </c>
      <c r="L32" s="18" t="str">
        <f>IF(ISBLANK(Tabulka4[[#This Row],[start. č.]]),"-",IF(Tabulka4[[#This Row],[příjmení a jméno]]="start. č. nebylo registrováno!","-",IF(VLOOKUP(Tabulka4[[#This Row],[start. č.]],'3. REGISTRACE'!B:G,6,0)=0,"-",VLOOKUP(Tabulka4[[#This Row],[start. č.]],'3. REGISTRACE'!B:G,6,0))))</f>
        <v>35-49</v>
      </c>
      <c r="M32" s="44">
        <f>IF(Tabulka4[[#This Row],[kategorie]]="-","-",COUNTIFS(G$10:G32,Tabulka4[[#This Row],[m/ž]],L$10:L32,Tabulka4[[#This Row],[kategorie]]))</f>
        <v>12</v>
      </c>
      <c r="N32" s="57" t="str">
        <f>IF(AND(ISBLANK(H32),ISBLANK(I32),ISBLANK(J32)),"-",IF(K32&gt;=MAX(K$10:K32),"ok","chyba!!!"))</f>
        <v>ok</v>
      </c>
    </row>
    <row r="33" spans="2:14" x14ac:dyDescent="0.2">
      <c r="B33" s="44">
        <v>24</v>
      </c>
      <c r="C33" s="45">
        <v>85</v>
      </c>
      <c r="D33" s="21" t="str">
        <f>IF(ISBLANK(Tabulka4[[#This Row],[start. č.]]),"-",IF(ISERROR(VLOOKUP(Tabulka4[[#This Row],[start. č.]],'3. REGISTRACE'!B:F,2,0)),"start. č. nebylo registrováno!",VLOOKUP(Tabulka4[[#This Row],[start. č.]],'3. REGISTRACE'!B:F,2,0)))</f>
        <v>Drmota Radek</v>
      </c>
      <c r="E33" s="18">
        <f>IF(ISBLANK(Tabulka4[[#This Row],[start. č.]]),"-",IF(ISERROR(VLOOKUP(Tabulka4[[#This Row],[start. č.]],'3. REGISTRACE'!B:F,3,0)),"-",VLOOKUP(Tabulka4[[#This Row],[start. č.]],'3. REGISTRACE'!B:F,3,0)))</f>
        <v>1977</v>
      </c>
      <c r="F33" s="46" t="str">
        <f>IF(ISBLANK(Tabulka4[[#This Row],[start. č.]]),"-",IF(Tabulka4[[#This Row],[příjmení a jméno]]="start. č. nebylo registrováno!","-",IF(VLOOKUP(Tabulka4[[#This Row],[start. č.]],'3. REGISTRACE'!B:F,4,0)=0,"-",VLOOKUP(Tabulka4[[#This Row],[start. č.]],'3. REGISTRACE'!B:F,4,0))))</f>
        <v>Sokol Hluboká</v>
      </c>
      <c r="G33" s="18" t="str">
        <f>IF(ISBLANK(Tabulka4[[#This Row],[start. č.]]),"-",IF(Tabulka4[[#This Row],[příjmení a jméno]]="start. č. nebylo registrováno!","-",IF(VLOOKUP(Tabulka4[[#This Row],[start. č.]],'3. REGISTRACE'!B:F,5,0)=0,"-",VLOOKUP(Tabulka4[[#This Row],[start. č.]],'3. REGISTRACE'!B:F,5,0))))</f>
        <v>M</v>
      </c>
      <c r="H33" s="52"/>
      <c r="I33" s="48">
        <v>40</v>
      </c>
      <c r="J33" s="53">
        <v>35</v>
      </c>
      <c r="K33" s="42">
        <f>TIME(Tabulka4[[#This Row],[hod]],Tabulka4[[#This Row],[min]],Tabulka4[[#This Row],[sek]])</f>
        <v>2.8182870370370372E-2</v>
      </c>
      <c r="L33" s="18" t="str">
        <f>IF(ISBLANK(Tabulka4[[#This Row],[start. č.]]),"-",IF(Tabulka4[[#This Row],[příjmení a jméno]]="start. č. nebylo registrováno!","-",IF(VLOOKUP(Tabulka4[[#This Row],[start. č.]],'3. REGISTRACE'!B:G,6,0)=0,"-",VLOOKUP(Tabulka4[[#This Row],[start. č.]],'3. REGISTRACE'!B:G,6,0))))</f>
        <v>35-49</v>
      </c>
      <c r="M33" s="44">
        <f>IF(Tabulka4[[#This Row],[kategorie]]="-","-",COUNTIFS(G$10:G33,Tabulka4[[#This Row],[m/ž]],L$10:L33,Tabulka4[[#This Row],[kategorie]]))</f>
        <v>13</v>
      </c>
      <c r="N33" s="57" t="str">
        <f>IF(AND(ISBLANK(H33),ISBLANK(I33),ISBLANK(J33)),"-",IF(K33&gt;=MAX(K$10:K33),"ok","chyba!!!"))</f>
        <v>ok</v>
      </c>
    </row>
    <row r="34" spans="2:14" x14ac:dyDescent="0.2">
      <c r="B34" s="44">
        <v>25</v>
      </c>
      <c r="C34" s="45">
        <v>15</v>
      </c>
      <c r="D34" s="21" t="str">
        <f>IF(ISBLANK(Tabulka4[[#This Row],[start. č.]]),"-",IF(ISERROR(VLOOKUP(Tabulka4[[#This Row],[start. č.]],'3. REGISTRACE'!B:F,2,0)),"start. č. nebylo registrováno!",VLOOKUP(Tabulka4[[#This Row],[start. č.]],'3. REGISTRACE'!B:F,2,0)))</f>
        <v>Marek Miloš</v>
      </c>
      <c r="E34" s="18">
        <f>IF(ISBLANK(Tabulka4[[#This Row],[start. č.]]),"-",IF(ISERROR(VLOOKUP(Tabulka4[[#This Row],[start. č.]],'3. REGISTRACE'!B:F,3,0)),"-",VLOOKUP(Tabulka4[[#This Row],[start. č.]],'3. REGISTRACE'!B:F,3,0)))</f>
        <v>1982</v>
      </c>
      <c r="F34" s="46" t="str">
        <f>IF(ISBLANK(Tabulka4[[#This Row],[start. č.]]),"-",IF(Tabulka4[[#This Row],[příjmení a jméno]]="start. č. nebylo registrováno!","-",IF(VLOOKUP(Tabulka4[[#This Row],[start. č.]],'3. REGISTRACE'!B:F,4,0)=0,"-",VLOOKUP(Tabulka4[[#This Row],[start. č.]],'3. REGISTRACE'!B:F,4,0))))</f>
        <v>Pelhřimov</v>
      </c>
      <c r="G34" s="18" t="str">
        <f>IF(ISBLANK(Tabulka4[[#This Row],[start. č.]]),"-",IF(Tabulka4[[#This Row],[příjmení a jméno]]="start. č. nebylo registrováno!","-",IF(VLOOKUP(Tabulka4[[#This Row],[start. č.]],'3. REGISTRACE'!B:F,5,0)=0,"-",VLOOKUP(Tabulka4[[#This Row],[start. č.]],'3. REGISTRACE'!B:F,5,0))))</f>
        <v>M</v>
      </c>
      <c r="H34" s="52"/>
      <c r="I34" s="48">
        <v>40</v>
      </c>
      <c r="J34" s="53">
        <v>36</v>
      </c>
      <c r="K34" s="42">
        <f>TIME(Tabulka4[[#This Row],[hod]],Tabulka4[[#This Row],[min]],Tabulka4[[#This Row],[sek]])</f>
        <v>2.8194444444444442E-2</v>
      </c>
      <c r="L34" s="18" t="str">
        <f>IF(ISBLANK(Tabulka4[[#This Row],[start. č.]]),"-",IF(Tabulka4[[#This Row],[příjmení a jméno]]="start. č. nebylo registrováno!","-",IF(VLOOKUP(Tabulka4[[#This Row],[start. č.]],'3. REGISTRACE'!B:G,6,0)=0,"-",VLOOKUP(Tabulka4[[#This Row],[start. č.]],'3. REGISTRACE'!B:G,6,0))))</f>
        <v>35-49</v>
      </c>
      <c r="M34" s="44">
        <f>IF(Tabulka4[[#This Row],[kategorie]]="-","-",COUNTIFS(G$10:G34,Tabulka4[[#This Row],[m/ž]],L$10:L34,Tabulka4[[#This Row],[kategorie]]))</f>
        <v>14</v>
      </c>
      <c r="N34" s="57" t="str">
        <f>IF(AND(ISBLANK(H34),ISBLANK(I34),ISBLANK(J34)),"-",IF(K34&gt;=MAX(K$10:K34),"ok","chyba!!!"))</f>
        <v>ok</v>
      </c>
    </row>
    <row r="35" spans="2:14" x14ac:dyDescent="0.2">
      <c r="B35" s="44">
        <v>26</v>
      </c>
      <c r="C35" s="45">
        <v>106</v>
      </c>
      <c r="D35" s="21" t="str">
        <f>IF(ISBLANK(Tabulka4[[#This Row],[start. č.]]),"-",IF(ISERROR(VLOOKUP(Tabulka4[[#This Row],[start. č.]],'3. REGISTRACE'!B:F,2,0)),"start. č. nebylo registrováno!",VLOOKUP(Tabulka4[[#This Row],[start. č.]],'3. REGISTRACE'!B:F,2,0)))</f>
        <v>Vondrášek Martin</v>
      </c>
      <c r="E35" s="18">
        <f>IF(ISBLANK(Tabulka4[[#This Row],[start. č.]]),"-",IF(ISERROR(VLOOKUP(Tabulka4[[#This Row],[start. č.]],'3. REGISTRACE'!B:F,3,0)),"-",VLOOKUP(Tabulka4[[#This Row],[start. č.]],'3. REGISTRACE'!B:F,3,0)))</f>
        <v>1982</v>
      </c>
      <c r="F35" s="46" t="str">
        <f>IF(ISBLANK(Tabulka4[[#This Row],[start. č.]]),"-",IF(Tabulka4[[#This Row],[příjmení a jméno]]="start. č. nebylo registrováno!","-",IF(VLOOKUP(Tabulka4[[#This Row],[start. č.]],'3. REGISTRACE'!B:F,4,0)=0,"-",VLOOKUP(Tabulka4[[#This Row],[start. č.]],'3. REGISTRACE'!B:F,4,0))))</f>
        <v>TJ Jiskra Třeboň</v>
      </c>
      <c r="G35" s="18" t="str">
        <f>IF(ISBLANK(Tabulka4[[#This Row],[start. č.]]),"-",IF(Tabulka4[[#This Row],[příjmení a jméno]]="start. č. nebylo registrováno!","-",IF(VLOOKUP(Tabulka4[[#This Row],[start. č.]],'3. REGISTRACE'!B:F,5,0)=0,"-",VLOOKUP(Tabulka4[[#This Row],[start. č.]],'3. REGISTRACE'!B:F,5,0))))</f>
        <v>M</v>
      </c>
      <c r="H35" s="52"/>
      <c r="I35" s="48">
        <v>40</v>
      </c>
      <c r="J35" s="53">
        <v>48</v>
      </c>
      <c r="K35" s="42">
        <f>TIME(Tabulka4[[#This Row],[hod]],Tabulka4[[#This Row],[min]],Tabulka4[[#This Row],[sek]])</f>
        <v>2.8333333333333332E-2</v>
      </c>
      <c r="L35" s="18" t="str">
        <f>IF(ISBLANK(Tabulka4[[#This Row],[start. č.]]),"-",IF(Tabulka4[[#This Row],[příjmení a jméno]]="start. č. nebylo registrováno!","-",IF(VLOOKUP(Tabulka4[[#This Row],[start. č.]],'3. REGISTRACE'!B:G,6,0)=0,"-",VLOOKUP(Tabulka4[[#This Row],[start. č.]],'3. REGISTRACE'!B:G,6,0))))</f>
        <v>35-49</v>
      </c>
      <c r="M35" s="44">
        <f>IF(Tabulka4[[#This Row],[kategorie]]="-","-",COUNTIFS(G$10:G35,Tabulka4[[#This Row],[m/ž]],L$10:L35,Tabulka4[[#This Row],[kategorie]]))</f>
        <v>15</v>
      </c>
      <c r="N35" s="57" t="str">
        <f>IF(AND(ISBLANK(H35),ISBLANK(I35),ISBLANK(J35)),"-",IF(K35&gt;=MAX(K$10:K35),"ok","chyba!!!"))</f>
        <v>ok</v>
      </c>
    </row>
    <row r="36" spans="2:14" x14ac:dyDescent="0.2">
      <c r="B36" s="44">
        <v>27</v>
      </c>
      <c r="C36" s="45">
        <v>43</v>
      </c>
      <c r="D36" s="21" t="str">
        <f>IF(ISBLANK(Tabulka4[[#This Row],[start. č.]]),"-",IF(ISERROR(VLOOKUP(Tabulka4[[#This Row],[start. č.]],'3. REGISTRACE'!B:F,2,0)),"start. č. nebylo registrováno!",VLOOKUP(Tabulka4[[#This Row],[start. č.]],'3. REGISTRACE'!B:F,2,0)))</f>
        <v>Šindelářová Veronika</v>
      </c>
      <c r="E36" s="18">
        <f>IF(ISBLANK(Tabulka4[[#This Row],[start. č.]]),"-",IF(ISERROR(VLOOKUP(Tabulka4[[#This Row],[start. č.]],'3. REGISTRACE'!B:F,3,0)),"-",VLOOKUP(Tabulka4[[#This Row],[start. č.]],'3. REGISTRACE'!B:F,3,0)))</f>
        <v>1988</v>
      </c>
      <c r="F36" s="46" t="str">
        <f>IF(ISBLANK(Tabulka4[[#This Row],[start. č.]]),"-",IF(Tabulka4[[#This Row],[příjmení a jméno]]="start. č. nebylo registrováno!","-",IF(VLOOKUP(Tabulka4[[#This Row],[start. č.]],'3. REGISTRACE'!B:F,4,0)=0,"-",VLOOKUP(Tabulka4[[#This Row],[start. č.]],'3. REGISTRACE'!B:F,4,0))))</f>
        <v>Generation team</v>
      </c>
      <c r="G36" s="18" t="str">
        <f>IF(ISBLANK(Tabulka4[[#This Row],[start. č.]]),"-",IF(Tabulka4[[#This Row],[příjmení a jméno]]="start. č. nebylo registrováno!","-",IF(VLOOKUP(Tabulka4[[#This Row],[start. č.]],'3. REGISTRACE'!B:F,5,0)=0,"-",VLOOKUP(Tabulka4[[#This Row],[start. č.]],'3. REGISTRACE'!B:F,5,0))))</f>
        <v>Z</v>
      </c>
      <c r="H36" s="52"/>
      <c r="I36" s="48">
        <v>40</v>
      </c>
      <c r="J36" s="53">
        <v>51</v>
      </c>
      <c r="K36" s="42">
        <f>TIME(Tabulka4[[#This Row],[hod]],Tabulka4[[#This Row],[min]],Tabulka4[[#This Row],[sek]])</f>
        <v>2.836805555555556E-2</v>
      </c>
      <c r="L36" s="18" t="str">
        <f>IF(ISBLANK(Tabulka4[[#This Row],[start. č.]]),"-",IF(Tabulka4[[#This Row],[příjmení a jméno]]="start. č. nebylo registrováno!","-",IF(VLOOKUP(Tabulka4[[#This Row],[start. č.]],'3. REGISTRACE'!B:G,6,0)=0,"-",VLOOKUP(Tabulka4[[#This Row],[start. č.]],'3. REGISTRACE'!B:G,6,0))))</f>
        <v>13-34</v>
      </c>
      <c r="M36" s="44">
        <f>IF(Tabulka4[[#This Row],[kategorie]]="-","-",COUNTIFS(G$10:G36,Tabulka4[[#This Row],[m/ž]],L$10:L36,Tabulka4[[#This Row],[kategorie]]))</f>
        <v>1</v>
      </c>
      <c r="N36" s="57" t="str">
        <f>IF(AND(ISBLANK(H36),ISBLANK(I36),ISBLANK(J36)),"-",IF(K36&gt;=MAX(K$10:K36),"ok","chyba!!!"))</f>
        <v>ok</v>
      </c>
    </row>
    <row r="37" spans="2:14" x14ac:dyDescent="0.2">
      <c r="B37" s="44">
        <v>28</v>
      </c>
      <c r="C37" s="45">
        <v>64</v>
      </c>
      <c r="D37" s="21" t="str">
        <f>IF(ISBLANK(Tabulka4[[#This Row],[start. č.]]),"-",IF(ISERROR(VLOOKUP(Tabulka4[[#This Row],[start. č.]],'3. REGISTRACE'!B:F,2,0)),"start. č. nebylo registrováno!",VLOOKUP(Tabulka4[[#This Row],[start. č.]],'3. REGISTRACE'!B:F,2,0)))</f>
        <v>Skalka Pavel</v>
      </c>
      <c r="E37" s="18">
        <f>IF(ISBLANK(Tabulka4[[#This Row],[start. č.]]),"-",IF(ISERROR(VLOOKUP(Tabulka4[[#This Row],[start. č.]],'3. REGISTRACE'!B:F,3,0)),"-",VLOOKUP(Tabulka4[[#This Row],[start. č.]],'3. REGISTRACE'!B:F,3,0)))</f>
        <v>1970</v>
      </c>
      <c r="F37" s="46" t="str">
        <f>IF(ISBLANK(Tabulka4[[#This Row],[start. č.]]),"-",IF(Tabulka4[[#This Row],[příjmení a jméno]]="start. č. nebylo registrováno!","-",IF(VLOOKUP(Tabulka4[[#This Row],[start. č.]],'3. REGISTRACE'!B:F,4,0)=0,"-",VLOOKUP(Tabulka4[[#This Row],[start. č.]],'3. REGISTRACE'!B:F,4,0))))</f>
        <v>Lipí</v>
      </c>
      <c r="G37" s="18" t="str">
        <f>IF(ISBLANK(Tabulka4[[#This Row],[start. č.]]),"-",IF(Tabulka4[[#This Row],[příjmení a jméno]]="start. č. nebylo registrováno!","-",IF(VLOOKUP(Tabulka4[[#This Row],[start. č.]],'3. REGISTRACE'!B:F,5,0)=0,"-",VLOOKUP(Tabulka4[[#This Row],[start. č.]],'3. REGISTRACE'!B:F,5,0))))</f>
        <v>M</v>
      </c>
      <c r="H37" s="52"/>
      <c r="I37" s="48">
        <v>40</v>
      </c>
      <c r="J37" s="53">
        <v>53</v>
      </c>
      <c r="K37" s="42">
        <f>TIME(Tabulka4[[#This Row],[hod]],Tabulka4[[#This Row],[min]],Tabulka4[[#This Row],[sek]])</f>
        <v>2.8391203703703707E-2</v>
      </c>
      <c r="L37" s="18" t="str">
        <f>IF(ISBLANK(Tabulka4[[#This Row],[start. č.]]),"-",IF(Tabulka4[[#This Row],[příjmení a jméno]]="start. č. nebylo registrováno!","-",IF(VLOOKUP(Tabulka4[[#This Row],[start. č.]],'3. REGISTRACE'!B:G,6,0)=0,"-",VLOOKUP(Tabulka4[[#This Row],[start. č.]],'3. REGISTRACE'!B:G,6,0))))</f>
        <v>50+</v>
      </c>
      <c r="M37" s="44">
        <f>IF(Tabulka4[[#This Row],[kategorie]]="-","-",COUNTIFS(G$10:G37,Tabulka4[[#This Row],[m/ž]],L$10:L37,Tabulka4[[#This Row],[kategorie]]))</f>
        <v>2</v>
      </c>
      <c r="N37" s="57" t="str">
        <f>IF(AND(ISBLANK(H37),ISBLANK(I37),ISBLANK(J37)),"-",IF(K37&gt;=MAX(K$10:K37),"ok","chyba!!!"))</f>
        <v>ok</v>
      </c>
    </row>
    <row r="38" spans="2:14" x14ac:dyDescent="0.2">
      <c r="B38" s="44">
        <v>29</v>
      </c>
      <c r="C38" s="45">
        <v>103</v>
      </c>
      <c r="D38" s="21" t="str">
        <f>IF(ISBLANK(Tabulka4[[#This Row],[start. č.]]),"-",IF(ISERROR(VLOOKUP(Tabulka4[[#This Row],[start. č.]],'3. REGISTRACE'!B:F,2,0)),"start. č. nebylo registrováno!",VLOOKUP(Tabulka4[[#This Row],[start. č.]],'3. REGISTRACE'!B:F,2,0)))</f>
        <v>Mašek Zdeněk</v>
      </c>
      <c r="E38" s="18">
        <f>IF(ISBLANK(Tabulka4[[#This Row],[start. č.]]),"-",IF(ISERROR(VLOOKUP(Tabulka4[[#This Row],[start. č.]],'3. REGISTRACE'!B:F,3,0)),"-",VLOOKUP(Tabulka4[[#This Row],[start. č.]],'3. REGISTRACE'!B:F,3,0)))</f>
        <v>1980</v>
      </c>
      <c r="F38" s="46" t="str">
        <f>IF(ISBLANK(Tabulka4[[#This Row],[start. č.]]),"-",IF(Tabulka4[[#This Row],[příjmení a jméno]]="start. č. nebylo registrováno!","-",IF(VLOOKUP(Tabulka4[[#This Row],[start. č.]],'3. REGISTRACE'!B:F,4,0)=0,"-",VLOOKUP(Tabulka4[[#This Row],[start. č.]],'3. REGISTRACE'!B:F,4,0))))</f>
        <v>Vivobrefoot Budějovice</v>
      </c>
      <c r="G38" s="18" t="str">
        <f>IF(ISBLANK(Tabulka4[[#This Row],[start. č.]]),"-",IF(Tabulka4[[#This Row],[příjmení a jméno]]="start. č. nebylo registrováno!","-",IF(VLOOKUP(Tabulka4[[#This Row],[start. č.]],'3. REGISTRACE'!B:F,5,0)=0,"-",VLOOKUP(Tabulka4[[#This Row],[start. č.]],'3. REGISTRACE'!B:F,5,0))))</f>
        <v>M</v>
      </c>
      <c r="H38" s="52"/>
      <c r="I38" s="48">
        <v>40</v>
      </c>
      <c r="J38" s="53">
        <v>55</v>
      </c>
      <c r="K38" s="42">
        <f>TIME(Tabulka4[[#This Row],[hod]],Tabulka4[[#This Row],[min]],Tabulka4[[#This Row],[sek]])</f>
        <v>2.8414351851851847E-2</v>
      </c>
      <c r="L38" s="18" t="str">
        <f>IF(ISBLANK(Tabulka4[[#This Row],[start. č.]]),"-",IF(Tabulka4[[#This Row],[příjmení a jméno]]="start. č. nebylo registrováno!","-",IF(VLOOKUP(Tabulka4[[#This Row],[start. č.]],'3. REGISTRACE'!B:G,6,0)=0,"-",VLOOKUP(Tabulka4[[#This Row],[start. č.]],'3. REGISTRACE'!B:G,6,0))))</f>
        <v>35-49</v>
      </c>
      <c r="M38" s="44">
        <f>IF(Tabulka4[[#This Row],[kategorie]]="-","-",COUNTIFS(G$10:G38,Tabulka4[[#This Row],[m/ž]],L$10:L38,Tabulka4[[#This Row],[kategorie]]))</f>
        <v>16</v>
      </c>
      <c r="N38" s="57" t="str">
        <f>IF(AND(ISBLANK(H38),ISBLANK(I38),ISBLANK(J38)),"-",IF(K38&gt;=MAX(K$10:K38),"ok","chyba!!!"))</f>
        <v>ok</v>
      </c>
    </row>
    <row r="39" spans="2:14" x14ac:dyDescent="0.2">
      <c r="B39" s="44">
        <v>30</v>
      </c>
      <c r="C39" s="45">
        <v>95</v>
      </c>
      <c r="D39" s="21" t="str">
        <f>IF(ISBLANK(Tabulka4[[#This Row],[start. č.]]),"-",IF(ISERROR(VLOOKUP(Tabulka4[[#This Row],[start. č.]],'3. REGISTRACE'!B:F,2,0)),"start. č. nebylo registrováno!",VLOOKUP(Tabulka4[[#This Row],[start. č.]],'3. REGISTRACE'!B:F,2,0)))</f>
        <v>Petrů Martin</v>
      </c>
      <c r="E39" s="18">
        <f>IF(ISBLANK(Tabulka4[[#This Row],[start. č.]]),"-",IF(ISERROR(VLOOKUP(Tabulka4[[#This Row],[start. č.]],'3. REGISTRACE'!B:F,3,0)),"-",VLOOKUP(Tabulka4[[#This Row],[start. č.]],'3. REGISTRACE'!B:F,3,0)))</f>
        <v>1986</v>
      </c>
      <c r="F39" s="46" t="str">
        <f>IF(ISBLANK(Tabulka4[[#This Row],[start. č.]]),"-",IF(Tabulka4[[#This Row],[příjmení a jméno]]="start. č. nebylo registrováno!","-",IF(VLOOKUP(Tabulka4[[#This Row],[start. č.]],'3. REGISTRACE'!B:F,4,0)=0,"-",VLOOKUP(Tabulka4[[#This Row],[start. č.]],'3. REGISTRACE'!B:F,4,0))))</f>
        <v>Veselí nad Lužnicí</v>
      </c>
      <c r="G39" s="18" t="str">
        <f>IF(ISBLANK(Tabulka4[[#This Row],[start. č.]]),"-",IF(Tabulka4[[#This Row],[příjmení a jméno]]="start. č. nebylo registrováno!","-",IF(VLOOKUP(Tabulka4[[#This Row],[start. č.]],'3. REGISTRACE'!B:F,5,0)=0,"-",VLOOKUP(Tabulka4[[#This Row],[start. č.]],'3. REGISTRACE'!B:F,5,0))))</f>
        <v>M</v>
      </c>
      <c r="H39" s="52"/>
      <c r="I39" s="48">
        <v>40</v>
      </c>
      <c r="J39" s="53">
        <v>57</v>
      </c>
      <c r="K39" s="42">
        <f>TIME(Tabulka4[[#This Row],[hod]],Tabulka4[[#This Row],[min]],Tabulka4[[#This Row],[sek]])</f>
        <v>2.8437500000000001E-2</v>
      </c>
      <c r="L39" s="18" t="str">
        <f>IF(ISBLANK(Tabulka4[[#This Row],[start. č.]]),"-",IF(Tabulka4[[#This Row],[příjmení a jméno]]="start. č. nebylo registrováno!","-",IF(VLOOKUP(Tabulka4[[#This Row],[start. č.]],'3. REGISTRACE'!B:G,6,0)=0,"-",VLOOKUP(Tabulka4[[#This Row],[start. č.]],'3. REGISTRACE'!B:G,6,0))))</f>
        <v>13-34</v>
      </c>
      <c r="M39" s="44">
        <f>IF(Tabulka4[[#This Row],[kategorie]]="-","-",COUNTIFS(G$10:G39,Tabulka4[[#This Row],[m/ž]],L$10:L39,Tabulka4[[#This Row],[kategorie]]))</f>
        <v>11</v>
      </c>
      <c r="N39" s="57" t="str">
        <f>IF(AND(ISBLANK(H39),ISBLANK(#REF!),ISBLANK(#REF!)),"-",IF(K39&gt;=MAX(K$10:K39),"ok","chyba!!!"))</f>
        <v>ok</v>
      </c>
    </row>
    <row r="40" spans="2:14" x14ac:dyDescent="0.2">
      <c r="B40" s="44">
        <v>31</v>
      </c>
      <c r="C40" s="45">
        <v>39</v>
      </c>
      <c r="D40" s="21" t="str">
        <f>IF(ISBLANK(Tabulka4[[#This Row],[start. č.]]),"-",IF(ISERROR(VLOOKUP(Tabulka4[[#This Row],[start. č.]],'3. REGISTRACE'!B:F,2,0)),"start. č. nebylo registrováno!",VLOOKUP(Tabulka4[[#This Row],[start. č.]],'3. REGISTRACE'!B:F,2,0)))</f>
        <v>Broža Vojtěch</v>
      </c>
      <c r="E40" s="18">
        <f>IF(ISBLANK(Tabulka4[[#This Row],[start. č.]]),"-",IF(ISERROR(VLOOKUP(Tabulka4[[#This Row],[start. č.]],'3. REGISTRACE'!B:F,3,0)),"-",VLOOKUP(Tabulka4[[#This Row],[start. č.]],'3. REGISTRACE'!B:F,3,0)))</f>
        <v>1985</v>
      </c>
      <c r="F40" s="46" t="str">
        <f>IF(ISBLANK(Tabulka4[[#This Row],[start. č.]]),"-",IF(Tabulka4[[#This Row],[příjmení a jméno]]="start. č. nebylo registrováno!","-",IF(VLOOKUP(Tabulka4[[#This Row],[start. č.]],'3. REGISTRACE'!B:F,4,0)=0,"-",VLOOKUP(Tabulka4[[#This Row],[start. č.]],'3. REGISTRACE'!B:F,4,0))))</f>
        <v>Tábor</v>
      </c>
      <c r="G40" s="18" t="str">
        <f>IF(ISBLANK(Tabulka4[[#This Row],[start. č.]]),"-",IF(Tabulka4[[#This Row],[příjmení a jméno]]="start. č. nebylo registrováno!","-",IF(VLOOKUP(Tabulka4[[#This Row],[start. č.]],'3. REGISTRACE'!B:F,5,0)=0,"-",VLOOKUP(Tabulka4[[#This Row],[start. č.]],'3. REGISTRACE'!B:F,5,0))))</f>
        <v>M</v>
      </c>
      <c r="H40" s="52"/>
      <c r="I40" s="59">
        <v>41</v>
      </c>
      <c r="J40" s="60">
        <v>16</v>
      </c>
      <c r="K40" s="42">
        <f>TIME(Tabulka4[[#This Row],[hod]],Tabulka4[[#This Row],[min]],Tabulka4[[#This Row],[sek]])</f>
        <v>2.8657407407407406E-2</v>
      </c>
      <c r="L40" s="18" t="str">
        <f>IF(ISBLANK(Tabulka4[[#This Row],[start. č.]]),"-",IF(Tabulka4[[#This Row],[příjmení a jméno]]="start. č. nebylo registrováno!","-",IF(VLOOKUP(Tabulka4[[#This Row],[start. č.]],'3. REGISTRACE'!B:G,6,0)=0,"-",VLOOKUP(Tabulka4[[#This Row],[start. č.]],'3. REGISTRACE'!B:G,6,0))))</f>
        <v>35-49</v>
      </c>
      <c r="M40" s="44">
        <f>IF(Tabulka4[[#This Row],[kategorie]]="-","-",COUNTIFS(G$10:G40,Tabulka4[[#This Row],[m/ž]],L$10:L40,Tabulka4[[#This Row],[kategorie]]))</f>
        <v>17</v>
      </c>
      <c r="N40" s="57" t="str">
        <f>IF(AND(ISBLANK(H40),ISBLANK(I39),ISBLANK(J39)),"-",IF(K40&gt;=MAX(K$10:K40),"ok","chyba!!!"))</f>
        <v>ok</v>
      </c>
    </row>
    <row r="41" spans="2:14" x14ac:dyDescent="0.2">
      <c r="B41" s="44">
        <v>32</v>
      </c>
      <c r="C41" s="45">
        <v>79</v>
      </c>
      <c r="D41" s="21" t="str">
        <f>IF(ISBLANK(Tabulka4[[#This Row],[start. č.]]),"-",IF(ISERROR(VLOOKUP(Tabulka4[[#This Row],[start. č.]],'3. REGISTRACE'!B:F,2,0)),"start. č. nebylo registrováno!",VLOOKUP(Tabulka4[[#This Row],[start. č.]],'3. REGISTRACE'!B:F,2,0)))</f>
        <v>Vyskočil Pavel</v>
      </c>
      <c r="E41" s="18">
        <f>IF(ISBLANK(Tabulka4[[#This Row],[start. č.]]),"-",IF(ISERROR(VLOOKUP(Tabulka4[[#This Row],[start. č.]],'3. REGISTRACE'!B:F,3,0)),"-",VLOOKUP(Tabulka4[[#This Row],[start. č.]],'3. REGISTRACE'!B:F,3,0)))</f>
        <v>1976</v>
      </c>
      <c r="F41" s="46" t="str">
        <f>IF(ISBLANK(Tabulka4[[#This Row],[start. č.]]),"-",IF(Tabulka4[[#This Row],[příjmení a jméno]]="start. č. nebylo registrováno!","-",IF(VLOOKUP(Tabulka4[[#This Row],[start. č.]],'3. REGISTRACE'!B:F,4,0)=0,"-",VLOOKUP(Tabulka4[[#This Row],[start. č.]],'3. REGISTRACE'!B:F,4,0))))</f>
        <v>Ski Vimperk</v>
      </c>
      <c r="G41" s="18" t="str">
        <f>IF(ISBLANK(Tabulka4[[#This Row],[start. č.]]),"-",IF(Tabulka4[[#This Row],[příjmení a jméno]]="start. č. nebylo registrováno!","-",IF(VLOOKUP(Tabulka4[[#This Row],[start. č.]],'3. REGISTRACE'!B:F,5,0)=0,"-",VLOOKUP(Tabulka4[[#This Row],[start. č.]],'3. REGISTRACE'!B:F,5,0))))</f>
        <v>M</v>
      </c>
      <c r="H41" s="52"/>
      <c r="I41" s="59">
        <v>41</v>
      </c>
      <c r="J41" s="60">
        <v>19</v>
      </c>
      <c r="K41" s="42">
        <f>TIME(Tabulka4[[#This Row],[hod]],Tabulka4[[#This Row],[min]],Tabulka4[[#This Row],[sek]])</f>
        <v>2.8692129629629633E-2</v>
      </c>
      <c r="L41" s="18" t="str">
        <f>IF(ISBLANK(Tabulka4[[#This Row],[start. č.]]),"-",IF(Tabulka4[[#This Row],[příjmení a jméno]]="start. č. nebylo registrováno!","-",IF(VLOOKUP(Tabulka4[[#This Row],[start. č.]],'3. REGISTRACE'!B:G,6,0)=0,"-",VLOOKUP(Tabulka4[[#This Row],[start. č.]],'3. REGISTRACE'!B:G,6,0))))</f>
        <v>35-49</v>
      </c>
      <c r="M41" s="44">
        <f>IF(Tabulka4[[#This Row],[kategorie]]="-","-",COUNTIFS(G$10:G41,Tabulka4[[#This Row],[m/ž]],L$10:L41,Tabulka4[[#This Row],[kategorie]]))</f>
        <v>18</v>
      </c>
      <c r="N41" s="57" t="str">
        <f>IF(AND(ISBLANK(H41),ISBLANK(I40),ISBLANK(J40)),"-",IF(K41&gt;=MAX(K$10:K41),"ok","chyba!!!"))</f>
        <v>ok</v>
      </c>
    </row>
    <row r="42" spans="2:14" x14ac:dyDescent="0.2">
      <c r="B42" s="44">
        <v>33</v>
      </c>
      <c r="C42" s="45">
        <v>100</v>
      </c>
      <c r="D42" s="21" t="str">
        <f>IF(ISBLANK(Tabulka4[[#This Row],[start. č.]]),"-",IF(ISERROR(VLOOKUP(Tabulka4[[#This Row],[start. č.]],'3. REGISTRACE'!B:F,2,0)),"start. č. nebylo registrováno!",VLOOKUP(Tabulka4[[#This Row],[start. č.]],'3. REGISTRACE'!B:F,2,0)))</f>
        <v>Diviš Jiří</v>
      </c>
      <c r="E42" s="18">
        <f>IF(ISBLANK(Tabulka4[[#This Row],[start. č.]]),"-",IF(ISERROR(VLOOKUP(Tabulka4[[#This Row],[start. č.]],'3. REGISTRACE'!B:F,3,0)),"-",VLOOKUP(Tabulka4[[#This Row],[start. č.]],'3. REGISTRACE'!B:F,3,0)))</f>
        <v>1975</v>
      </c>
      <c r="F42" s="46" t="str">
        <f>IF(ISBLANK(Tabulka4[[#This Row],[start. č.]]),"-",IF(Tabulka4[[#This Row],[příjmení a jméno]]="start. č. nebylo registrováno!","-",IF(VLOOKUP(Tabulka4[[#This Row],[start. č.]],'3. REGISTRACE'!B:F,4,0)=0,"-",VLOOKUP(Tabulka4[[#This Row],[start. č.]],'3. REGISTRACE'!B:F,4,0))))</f>
        <v>CBC team</v>
      </c>
      <c r="G42" s="18" t="str">
        <f>IF(ISBLANK(Tabulka4[[#This Row],[start. č.]]),"-",IF(Tabulka4[[#This Row],[příjmení a jméno]]="start. č. nebylo registrováno!","-",IF(VLOOKUP(Tabulka4[[#This Row],[start. č.]],'3. REGISTRACE'!B:F,5,0)=0,"-",VLOOKUP(Tabulka4[[#This Row],[start. č.]],'3. REGISTRACE'!B:F,5,0))))</f>
        <v>M</v>
      </c>
      <c r="H42" s="52"/>
      <c r="I42" s="59">
        <v>41</v>
      </c>
      <c r="J42" s="60">
        <v>32</v>
      </c>
      <c r="K42" s="42">
        <f>TIME(Tabulka4[[#This Row],[hod]],Tabulka4[[#This Row],[min]],Tabulka4[[#This Row],[sek]])</f>
        <v>2.884259259259259E-2</v>
      </c>
      <c r="L42" s="18" t="str">
        <f>IF(ISBLANK(Tabulka4[[#This Row],[start. č.]]),"-",IF(Tabulka4[[#This Row],[příjmení a jméno]]="start. č. nebylo registrováno!","-",IF(VLOOKUP(Tabulka4[[#This Row],[start. č.]],'3. REGISTRACE'!B:G,6,0)=0,"-",VLOOKUP(Tabulka4[[#This Row],[start. č.]],'3. REGISTRACE'!B:G,6,0))))</f>
        <v>35-49</v>
      </c>
      <c r="M42" s="44">
        <f>IF(Tabulka4[[#This Row],[kategorie]]="-","-",COUNTIFS(G$10:G42,Tabulka4[[#This Row],[m/ž]],L$10:L42,Tabulka4[[#This Row],[kategorie]]))</f>
        <v>19</v>
      </c>
      <c r="N42" s="57" t="str">
        <f>IF(AND(ISBLANK(H42),ISBLANK(I41),ISBLANK(J41)),"-",IF(K42&gt;=MAX(K$10:K42),"ok","chyba!!!"))</f>
        <v>ok</v>
      </c>
    </row>
    <row r="43" spans="2:14" x14ac:dyDescent="0.2">
      <c r="B43" s="44">
        <v>34</v>
      </c>
      <c r="C43" s="45">
        <v>18</v>
      </c>
      <c r="D43" s="21" t="str">
        <f>IF(ISBLANK(Tabulka4[[#This Row],[start. č.]]),"-",IF(ISERROR(VLOOKUP(Tabulka4[[#This Row],[start. č.]],'3. REGISTRACE'!B:F,2,0)),"start. č. nebylo registrováno!",VLOOKUP(Tabulka4[[#This Row],[start. č.]],'3. REGISTRACE'!B:F,2,0)))</f>
        <v>Profant Vladimír</v>
      </c>
      <c r="E43" s="18">
        <f>IF(ISBLANK(Tabulka4[[#This Row],[start. č.]]),"-",IF(ISERROR(VLOOKUP(Tabulka4[[#This Row],[start. č.]],'3. REGISTRACE'!B:F,3,0)),"-",VLOOKUP(Tabulka4[[#This Row],[start. č.]],'3. REGISTRACE'!B:F,3,0)))</f>
        <v>1970</v>
      </c>
      <c r="F43" s="46" t="str">
        <f>IF(ISBLANK(Tabulka4[[#This Row],[start. č.]]),"-",IF(Tabulka4[[#This Row],[příjmení a jméno]]="start. č. nebylo registrováno!","-",IF(VLOOKUP(Tabulka4[[#This Row],[start. č.]],'3. REGISTRACE'!B:F,4,0)=0,"-",VLOOKUP(Tabulka4[[#This Row],[start. č.]],'3. REGISTRACE'!B:F,4,0))))</f>
        <v>Týn nad Vltavou</v>
      </c>
      <c r="G43" s="18" t="str">
        <f>IF(ISBLANK(Tabulka4[[#This Row],[start. č.]]),"-",IF(Tabulka4[[#This Row],[příjmení a jméno]]="start. č. nebylo registrováno!","-",IF(VLOOKUP(Tabulka4[[#This Row],[start. č.]],'3. REGISTRACE'!B:F,5,0)=0,"-",VLOOKUP(Tabulka4[[#This Row],[start. č.]],'3. REGISTRACE'!B:F,5,0))))</f>
        <v>M</v>
      </c>
      <c r="H43" s="52"/>
      <c r="I43" s="59">
        <v>41</v>
      </c>
      <c r="J43" s="60">
        <v>33</v>
      </c>
      <c r="K43" s="42">
        <f>TIME(Tabulka4[[#This Row],[hod]],Tabulka4[[#This Row],[min]],Tabulka4[[#This Row],[sek]])</f>
        <v>2.8854166666666667E-2</v>
      </c>
      <c r="L43" s="18" t="str">
        <f>IF(ISBLANK(Tabulka4[[#This Row],[start. č.]]),"-",IF(Tabulka4[[#This Row],[příjmení a jméno]]="start. č. nebylo registrováno!","-",IF(VLOOKUP(Tabulka4[[#This Row],[start. č.]],'3. REGISTRACE'!B:G,6,0)=0,"-",VLOOKUP(Tabulka4[[#This Row],[start. č.]],'3. REGISTRACE'!B:G,6,0))))</f>
        <v>50+</v>
      </c>
      <c r="M43" s="44">
        <f>IF(Tabulka4[[#This Row],[kategorie]]="-","-",COUNTIFS(G$10:G43,Tabulka4[[#This Row],[m/ž]],L$10:L43,Tabulka4[[#This Row],[kategorie]]))</f>
        <v>3</v>
      </c>
      <c r="N43" s="57" t="str">
        <f>IF(AND(ISBLANK(H43),ISBLANK(I42),ISBLANK(J42)),"-",IF(K43&gt;=MAX(K$10:K43),"ok","chyba!!!"))</f>
        <v>ok</v>
      </c>
    </row>
    <row r="44" spans="2:14" x14ac:dyDescent="0.2">
      <c r="B44" s="44">
        <v>35</v>
      </c>
      <c r="C44" s="45">
        <v>93</v>
      </c>
      <c r="D44" s="21" t="str">
        <f>IF(ISBLANK(Tabulka4[[#This Row],[start. č.]]),"-",IF(ISERROR(VLOOKUP(Tabulka4[[#This Row],[start. č.]],'3. REGISTRACE'!B:F,2,0)),"start. č. nebylo registrováno!",VLOOKUP(Tabulka4[[#This Row],[start. č.]],'3. REGISTRACE'!B:F,2,0)))</f>
        <v>Kubala Lukáš</v>
      </c>
      <c r="E44" s="18">
        <f>IF(ISBLANK(Tabulka4[[#This Row],[start. č.]]),"-",IF(ISERROR(VLOOKUP(Tabulka4[[#This Row],[start. č.]],'3. REGISTRACE'!B:F,3,0)),"-",VLOOKUP(Tabulka4[[#This Row],[start. č.]],'3. REGISTRACE'!B:F,3,0)))</f>
        <v>1993</v>
      </c>
      <c r="F44" s="46" t="str">
        <f>IF(ISBLANK(Tabulka4[[#This Row],[start. č.]]),"-",IF(Tabulka4[[#This Row],[příjmení a jméno]]="start. č. nebylo registrováno!","-",IF(VLOOKUP(Tabulka4[[#This Row],[start. č.]],'3. REGISTRACE'!B:F,4,0)=0,"-",VLOOKUP(Tabulka4[[#This Row],[start. č.]],'3. REGISTRACE'!B:F,4,0))))</f>
        <v>Lipno nad Vltavou</v>
      </c>
      <c r="G44" s="18" t="str">
        <f>IF(ISBLANK(Tabulka4[[#This Row],[start. č.]]),"-",IF(Tabulka4[[#This Row],[příjmení a jméno]]="start. č. nebylo registrováno!","-",IF(VLOOKUP(Tabulka4[[#This Row],[start. č.]],'3. REGISTRACE'!B:F,5,0)=0,"-",VLOOKUP(Tabulka4[[#This Row],[start. č.]],'3. REGISTRACE'!B:F,5,0))))</f>
        <v>M</v>
      </c>
      <c r="H44" s="52"/>
      <c r="I44" s="59">
        <v>41</v>
      </c>
      <c r="J44" s="60">
        <v>39</v>
      </c>
      <c r="K44" s="42">
        <f>TIME(Tabulka4[[#This Row],[hod]],Tabulka4[[#This Row],[min]],Tabulka4[[#This Row],[sek]])</f>
        <v>2.8923611111111108E-2</v>
      </c>
      <c r="L44" s="18" t="str">
        <f>IF(ISBLANK(Tabulka4[[#This Row],[start. č.]]),"-",IF(Tabulka4[[#This Row],[příjmení a jméno]]="start. č. nebylo registrováno!","-",IF(VLOOKUP(Tabulka4[[#This Row],[start. č.]],'3. REGISTRACE'!B:G,6,0)=0,"-",VLOOKUP(Tabulka4[[#This Row],[start. č.]],'3. REGISTRACE'!B:G,6,0))))</f>
        <v>13-34</v>
      </c>
      <c r="M44" s="44">
        <f>IF(Tabulka4[[#This Row],[kategorie]]="-","-",COUNTIFS(G$10:G44,Tabulka4[[#This Row],[m/ž]],L$10:L44,Tabulka4[[#This Row],[kategorie]]))</f>
        <v>12</v>
      </c>
      <c r="N44" s="57" t="str">
        <f>IF(AND(ISBLANK(H44),ISBLANK(I43),ISBLANK(J43)),"-",IF(K44&gt;=MAX(K$10:K44),"ok","chyba!!!"))</f>
        <v>ok</v>
      </c>
    </row>
    <row r="45" spans="2:14" x14ac:dyDescent="0.2">
      <c r="B45" s="44">
        <v>36</v>
      </c>
      <c r="C45" s="45">
        <v>4</v>
      </c>
      <c r="D45" s="21" t="str">
        <f>IF(ISBLANK(Tabulka4[[#This Row],[start. č.]]),"-",IF(ISERROR(VLOOKUP(Tabulka4[[#This Row],[start. č.]],'3. REGISTRACE'!B:F,2,0)),"start. č. nebylo registrováno!",VLOOKUP(Tabulka4[[#This Row],[start. č.]],'3. REGISTRACE'!B:F,2,0)))</f>
        <v>Fiala Stanislav</v>
      </c>
      <c r="E45" s="18">
        <f>IF(ISBLANK(Tabulka4[[#This Row],[start. č.]]),"-",IF(ISERROR(VLOOKUP(Tabulka4[[#This Row],[start. č.]],'3. REGISTRACE'!B:F,3,0)),"-",VLOOKUP(Tabulka4[[#This Row],[start. č.]],'3. REGISTRACE'!B:F,3,0)))</f>
        <v>1980</v>
      </c>
      <c r="F45" s="46" t="str">
        <f>IF(ISBLANK(Tabulka4[[#This Row],[start. č.]]),"-",IF(Tabulka4[[#This Row],[příjmení a jméno]]="start. č. nebylo registrováno!","-",IF(VLOOKUP(Tabulka4[[#This Row],[start. č.]],'3. REGISTRACE'!B:F,4,0)=0,"-",VLOOKUP(Tabulka4[[#This Row],[start. č.]],'3. REGISTRACE'!B:F,4,0))))</f>
        <v>Besednice</v>
      </c>
      <c r="G45" s="18" t="str">
        <f>IF(ISBLANK(Tabulka4[[#This Row],[start. č.]]),"-",IF(Tabulka4[[#This Row],[příjmení a jméno]]="start. č. nebylo registrováno!","-",IF(VLOOKUP(Tabulka4[[#This Row],[start. č.]],'3. REGISTRACE'!B:F,5,0)=0,"-",VLOOKUP(Tabulka4[[#This Row],[start. č.]],'3. REGISTRACE'!B:F,5,0))))</f>
        <v>M</v>
      </c>
      <c r="H45" s="52"/>
      <c r="I45" s="59">
        <v>41</v>
      </c>
      <c r="J45" s="60">
        <v>39</v>
      </c>
      <c r="K45" s="42">
        <f>TIME(Tabulka4[[#This Row],[hod]],Tabulka4[[#This Row],[min]],Tabulka4[[#This Row],[sek]])</f>
        <v>2.8923611111111108E-2</v>
      </c>
      <c r="L45" s="18" t="str">
        <f>IF(ISBLANK(Tabulka4[[#This Row],[start. č.]]),"-",IF(Tabulka4[[#This Row],[příjmení a jméno]]="start. č. nebylo registrováno!","-",IF(VLOOKUP(Tabulka4[[#This Row],[start. č.]],'3. REGISTRACE'!B:G,6,0)=0,"-",VLOOKUP(Tabulka4[[#This Row],[start. č.]],'3. REGISTRACE'!B:G,6,0))))</f>
        <v>35-49</v>
      </c>
      <c r="M45" s="44">
        <f>IF(Tabulka4[[#This Row],[kategorie]]="-","-",COUNTIFS(G$10:G45,Tabulka4[[#This Row],[m/ž]],L$10:L45,Tabulka4[[#This Row],[kategorie]]))</f>
        <v>20</v>
      </c>
      <c r="N45" s="57" t="str">
        <f>IF(AND(ISBLANK(H45),ISBLANK(I44),ISBLANK(J44)),"-",IF(K45&gt;=MAX(K$10:K45),"ok","chyba!!!"))</f>
        <v>ok</v>
      </c>
    </row>
    <row r="46" spans="2:14" x14ac:dyDescent="0.2">
      <c r="B46" s="44">
        <v>37</v>
      </c>
      <c r="C46" s="45">
        <v>88</v>
      </c>
      <c r="D46" s="21" t="str">
        <f>IF(ISBLANK(Tabulka4[[#This Row],[start. č.]]),"-",IF(ISERROR(VLOOKUP(Tabulka4[[#This Row],[start. č.]],'3. REGISTRACE'!B:F,2,0)),"start. č. nebylo registrováno!",VLOOKUP(Tabulka4[[#This Row],[start. č.]],'3. REGISTRACE'!B:F,2,0)))</f>
        <v>Kutta Tomáš</v>
      </c>
      <c r="E46" s="18">
        <f>IF(ISBLANK(Tabulka4[[#This Row],[start. č.]]),"-",IF(ISERROR(VLOOKUP(Tabulka4[[#This Row],[start. č.]],'3. REGISTRACE'!B:F,3,0)),"-",VLOOKUP(Tabulka4[[#This Row],[start. č.]],'3. REGISTRACE'!B:F,3,0)))</f>
        <v>1995</v>
      </c>
      <c r="F46" s="46" t="str">
        <f>IF(ISBLANK(Tabulka4[[#This Row],[start. č.]]),"-",IF(Tabulka4[[#This Row],[příjmení a jméno]]="start. č. nebylo registrováno!","-",IF(VLOOKUP(Tabulka4[[#This Row],[start. č.]],'3. REGISTRACE'!B:F,4,0)=0,"-",VLOOKUP(Tabulka4[[#This Row],[start. č.]],'3. REGISTRACE'!B:F,4,0))))</f>
        <v>Strážkovice</v>
      </c>
      <c r="G46" s="18" t="str">
        <f>IF(ISBLANK(Tabulka4[[#This Row],[start. č.]]),"-",IF(Tabulka4[[#This Row],[příjmení a jméno]]="start. č. nebylo registrováno!","-",IF(VLOOKUP(Tabulka4[[#This Row],[start. č.]],'3. REGISTRACE'!B:F,5,0)=0,"-",VLOOKUP(Tabulka4[[#This Row],[start. č.]],'3. REGISTRACE'!B:F,5,0))))</f>
        <v>M</v>
      </c>
      <c r="H46" s="52"/>
      <c r="I46" s="59">
        <v>41</v>
      </c>
      <c r="J46" s="60">
        <v>52</v>
      </c>
      <c r="K46" s="42">
        <f>TIME(Tabulka4[[#This Row],[hod]],Tabulka4[[#This Row],[min]],Tabulka4[[#This Row],[sek]])</f>
        <v>2.9074074074074075E-2</v>
      </c>
      <c r="L46" s="18" t="str">
        <f>IF(ISBLANK(Tabulka4[[#This Row],[start. č.]]),"-",IF(Tabulka4[[#This Row],[příjmení a jméno]]="start. č. nebylo registrováno!","-",IF(VLOOKUP(Tabulka4[[#This Row],[start. č.]],'3. REGISTRACE'!B:G,6,0)=0,"-",VLOOKUP(Tabulka4[[#This Row],[start. č.]],'3. REGISTRACE'!B:G,6,0))))</f>
        <v>13-34</v>
      </c>
      <c r="M46" s="44">
        <f>IF(Tabulka4[[#This Row],[kategorie]]="-","-",COUNTIFS(G$10:G46,Tabulka4[[#This Row],[m/ž]],L$10:L46,Tabulka4[[#This Row],[kategorie]]))</f>
        <v>13</v>
      </c>
      <c r="N46" s="57" t="str">
        <f>IF(AND(ISBLANK(H46),ISBLANK(I45),ISBLANK(J45)),"-",IF(K46&gt;=MAX(K$10:K46),"ok","chyba!!!"))</f>
        <v>ok</v>
      </c>
    </row>
    <row r="47" spans="2:14" x14ac:dyDescent="0.2">
      <c r="B47" s="44">
        <v>38</v>
      </c>
      <c r="C47" s="45">
        <v>12</v>
      </c>
      <c r="D47" s="21" t="str">
        <f>IF(ISBLANK(Tabulka4[[#This Row],[start. č.]]),"-",IF(ISERROR(VLOOKUP(Tabulka4[[#This Row],[start. č.]],'3. REGISTRACE'!B:F,2,0)),"start. č. nebylo registrováno!",VLOOKUP(Tabulka4[[#This Row],[start. č.]],'3. REGISTRACE'!B:F,2,0)))</f>
        <v>Šteflíček Martin</v>
      </c>
      <c r="E47" s="18">
        <f>IF(ISBLANK(Tabulka4[[#This Row],[start. č.]]),"-",IF(ISERROR(VLOOKUP(Tabulka4[[#This Row],[start. č.]],'3. REGISTRACE'!B:F,3,0)),"-",VLOOKUP(Tabulka4[[#This Row],[start. č.]],'3. REGISTRACE'!B:F,3,0)))</f>
        <v>1975</v>
      </c>
      <c r="F47" s="46" t="str">
        <f>IF(ISBLANK(Tabulka4[[#This Row],[start. č.]]),"-",IF(Tabulka4[[#This Row],[příjmení a jméno]]="start. č. nebylo registrováno!","-",IF(VLOOKUP(Tabulka4[[#This Row],[start. č.]],'3. REGISTRACE'!B:F,4,0)=0,"-",VLOOKUP(Tabulka4[[#This Row],[start. č.]],'3. REGISTRACE'!B:F,4,0))))</f>
        <v>TCV JH</v>
      </c>
      <c r="G47" s="18" t="str">
        <f>IF(ISBLANK(Tabulka4[[#This Row],[start. č.]]),"-",IF(Tabulka4[[#This Row],[příjmení a jméno]]="start. č. nebylo registrováno!","-",IF(VLOOKUP(Tabulka4[[#This Row],[start. č.]],'3. REGISTRACE'!B:F,5,0)=0,"-",VLOOKUP(Tabulka4[[#This Row],[start. č.]],'3. REGISTRACE'!B:F,5,0))))</f>
        <v>M</v>
      </c>
      <c r="H47" s="52"/>
      <c r="I47" s="59">
        <v>41</v>
      </c>
      <c r="J47" s="60">
        <v>55</v>
      </c>
      <c r="K47" s="42">
        <f>TIME(Tabulka4[[#This Row],[hod]],Tabulka4[[#This Row],[min]],Tabulka4[[#This Row],[sek]])</f>
        <v>2.9108796296296296E-2</v>
      </c>
      <c r="L47" s="18" t="str">
        <f>IF(ISBLANK(Tabulka4[[#This Row],[start. č.]]),"-",IF(Tabulka4[[#This Row],[příjmení a jméno]]="start. č. nebylo registrováno!","-",IF(VLOOKUP(Tabulka4[[#This Row],[start. č.]],'3. REGISTRACE'!B:G,6,0)=0,"-",VLOOKUP(Tabulka4[[#This Row],[start. č.]],'3. REGISTRACE'!B:G,6,0))))</f>
        <v>35-49</v>
      </c>
      <c r="M47" s="44">
        <f>IF(Tabulka4[[#This Row],[kategorie]]="-","-",COUNTIFS(G$10:G47,Tabulka4[[#This Row],[m/ž]],L$10:L47,Tabulka4[[#This Row],[kategorie]]))</f>
        <v>21</v>
      </c>
      <c r="N47" s="57" t="str">
        <f>IF(AND(ISBLANK(H47),ISBLANK(I46),ISBLANK(J46)),"-",IF(K47&gt;=MAX(K$10:K47),"ok","chyba!!!"))</f>
        <v>ok</v>
      </c>
    </row>
    <row r="48" spans="2:14" x14ac:dyDescent="0.2">
      <c r="B48" s="44">
        <v>39</v>
      </c>
      <c r="C48" s="45">
        <v>92</v>
      </c>
      <c r="D48" s="21" t="str">
        <f>IF(ISBLANK(Tabulka4[[#This Row],[start. č.]]),"-",IF(ISERROR(VLOOKUP(Tabulka4[[#This Row],[start. č.]],'3. REGISTRACE'!B:F,2,0)),"start. č. nebylo registrováno!",VLOOKUP(Tabulka4[[#This Row],[start. č.]],'3. REGISTRACE'!B:F,2,0)))</f>
        <v>Novotný Pavel</v>
      </c>
      <c r="E48" s="18">
        <f>IF(ISBLANK(Tabulka4[[#This Row],[start. č.]]),"-",IF(ISERROR(VLOOKUP(Tabulka4[[#This Row],[start. č.]],'3. REGISTRACE'!B:F,3,0)),"-",VLOOKUP(Tabulka4[[#This Row],[start. č.]],'3. REGISTRACE'!B:F,3,0)))</f>
        <v>1967</v>
      </c>
      <c r="F48" s="46" t="str">
        <f>IF(ISBLANK(Tabulka4[[#This Row],[start. č.]]),"-",IF(Tabulka4[[#This Row],[příjmení a jméno]]="start. č. nebylo registrováno!","-",IF(VLOOKUP(Tabulka4[[#This Row],[start. č.]],'3. REGISTRACE'!B:F,4,0)=0,"-",VLOOKUP(Tabulka4[[#This Row],[start. č.]],'3. REGISTRACE'!B:F,4,0))))</f>
        <v>TJ Chyšky z.s.</v>
      </c>
      <c r="G48" s="18" t="str">
        <f>IF(ISBLANK(Tabulka4[[#This Row],[start. č.]]),"-",IF(Tabulka4[[#This Row],[příjmení a jméno]]="start. č. nebylo registrováno!","-",IF(VLOOKUP(Tabulka4[[#This Row],[start. č.]],'3. REGISTRACE'!B:F,5,0)=0,"-",VLOOKUP(Tabulka4[[#This Row],[start. č.]],'3. REGISTRACE'!B:F,5,0))))</f>
        <v>M</v>
      </c>
      <c r="H48" s="52"/>
      <c r="I48" s="59">
        <v>42</v>
      </c>
      <c r="J48" s="60">
        <v>29</v>
      </c>
      <c r="K48" s="42">
        <f>TIME(Tabulka4[[#This Row],[hod]],Tabulka4[[#This Row],[min]],Tabulka4[[#This Row],[sek]])</f>
        <v>2.9502314814814815E-2</v>
      </c>
      <c r="L48" s="18" t="str">
        <f>IF(ISBLANK(Tabulka4[[#This Row],[start. č.]]),"-",IF(Tabulka4[[#This Row],[příjmení a jméno]]="start. č. nebylo registrováno!","-",IF(VLOOKUP(Tabulka4[[#This Row],[start. č.]],'3. REGISTRACE'!B:G,6,0)=0,"-",VLOOKUP(Tabulka4[[#This Row],[start. č.]],'3. REGISTRACE'!B:G,6,0))))</f>
        <v>50+</v>
      </c>
      <c r="M48" s="44">
        <f>IF(Tabulka4[[#This Row],[kategorie]]="-","-",COUNTIFS(G$10:G48,Tabulka4[[#This Row],[m/ž]],L$10:L48,Tabulka4[[#This Row],[kategorie]]))</f>
        <v>4</v>
      </c>
      <c r="N48" s="57" t="str">
        <f>IF(AND(ISBLANK(H48),ISBLANK(I47),ISBLANK(J47)),"-",IF(K48&gt;=MAX(K$10:K48),"ok","chyba!!!"))</f>
        <v>ok</v>
      </c>
    </row>
    <row r="49" spans="2:14" x14ac:dyDescent="0.2">
      <c r="B49" s="44">
        <v>40</v>
      </c>
      <c r="C49" s="45">
        <v>49</v>
      </c>
      <c r="D49" s="21" t="str">
        <f>IF(ISBLANK(Tabulka4[[#This Row],[start. č.]]),"-",IF(ISERROR(VLOOKUP(Tabulka4[[#This Row],[start. č.]],'3. REGISTRACE'!B:F,2,0)),"start. č. nebylo registrováno!",VLOOKUP(Tabulka4[[#This Row],[start. č.]],'3. REGISTRACE'!B:F,2,0)))</f>
        <v>Kurfiřt Marek</v>
      </c>
      <c r="E49" s="18">
        <f>IF(ISBLANK(Tabulka4[[#This Row],[start. č.]]),"-",IF(ISERROR(VLOOKUP(Tabulka4[[#This Row],[start. č.]],'3. REGISTRACE'!B:F,3,0)),"-",VLOOKUP(Tabulka4[[#This Row],[start. č.]],'3. REGISTRACE'!B:F,3,0)))</f>
        <v>1975</v>
      </c>
      <c r="F49" s="46" t="str">
        <f>IF(ISBLANK(Tabulka4[[#This Row],[start. č.]]),"-",IF(Tabulka4[[#This Row],[příjmení a jméno]]="start. č. nebylo registrováno!","-",IF(VLOOKUP(Tabulka4[[#This Row],[start. č.]],'3. REGISTRACE'!B:F,4,0)=0,"-",VLOOKUP(Tabulka4[[#This Row],[start. č.]],'3. REGISTRACE'!B:F,4,0))))</f>
        <v>České Budějovice</v>
      </c>
      <c r="G49" s="18" t="str">
        <f>IF(ISBLANK(Tabulka4[[#This Row],[start. č.]]),"-",IF(Tabulka4[[#This Row],[příjmení a jméno]]="start. č. nebylo registrováno!","-",IF(VLOOKUP(Tabulka4[[#This Row],[start. č.]],'3. REGISTRACE'!B:F,5,0)=0,"-",VLOOKUP(Tabulka4[[#This Row],[start. č.]],'3. REGISTRACE'!B:F,5,0))))</f>
        <v>M</v>
      </c>
      <c r="H49" s="52"/>
      <c r="I49" s="59">
        <v>42</v>
      </c>
      <c r="J49" s="60">
        <v>40</v>
      </c>
      <c r="K49" s="42">
        <f>TIME(Tabulka4[[#This Row],[hod]],Tabulka4[[#This Row],[min]],Tabulka4[[#This Row],[sek]])</f>
        <v>2.9629629629629627E-2</v>
      </c>
      <c r="L49" s="18" t="str">
        <f>IF(ISBLANK(Tabulka4[[#This Row],[start. č.]]),"-",IF(Tabulka4[[#This Row],[příjmení a jméno]]="start. č. nebylo registrováno!","-",IF(VLOOKUP(Tabulka4[[#This Row],[start. č.]],'3. REGISTRACE'!B:G,6,0)=0,"-",VLOOKUP(Tabulka4[[#This Row],[start. č.]],'3. REGISTRACE'!B:G,6,0))))</f>
        <v>35-49</v>
      </c>
      <c r="M49" s="44">
        <f>IF(Tabulka4[[#This Row],[kategorie]]="-","-",COUNTIFS(G$10:G49,Tabulka4[[#This Row],[m/ž]],L$10:L49,Tabulka4[[#This Row],[kategorie]]))</f>
        <v>22</v>
      </c>
      <c r="N49" s="57" t="str">
        <f>IF(AND(ISBLANK(H49),ISBLANK(I48),ISBLANK(J48)),"-",IF(K49&gt;=MAX(K$10:K49),"ok","chyba!!!"))</f>
        <v>ok</v>
      </c>
    </row>
    <row r="50" spans="2:14" x14ac:dyDescent="0.2">
      <c r="B50" s="44">
        <v>41</v>
      </c>
      <c r="C50" s="45">
        <v>19</v>
      </c>
      <c r="D50" s="21" t="str">
        <f>IF(ISBLANK(Tabulka4[[#This Row],[start. č.]]),"-",IF(ISERROR(VLOOKUP(Tabulka4[[#This Row],[start. č.]],'3. REGISTRACE'!B:F,2,0)),"start. č. nebylo registrováno!",VLOOKUP(Tabulka4[[#This Row],[start. č.]],'3. REGISTRACE'!B:F,2,0)))</f>
        <v>Vaněk Jan</v>
      </c>
      <c r="E50" s="18">
        <f>IF(ISBLANK(Tabulka4[[#This Row],[start. č.]]),"-",IF(ISERROR(VLOOKUP(Tabulka4[[#This Row],[start. č.]],'3. REGISTRACE'!B:F,3,0)),"-",VLOOKUP(Tabulka4[[#This Row],[start. č.]],'3. REGISTRACE'!B:F,3,0)))</f>
        <v>1977</v>
      </c>
      <c r="F50" s="46" t="str">
        <f>IF(ISBLANK(Tabulka4[[#This Row],[start. č.]]),"-",IF(Tabulka4[[#This Row],[příjmení a jméno]]="start. č. nebylo registrováno!","-",IF(VLOOKUP(Tabulka4[[#This Row],[start. č.]],'3. REGISTRACE'!B:F,4,0)=0,"-",VLOOKUP(Tabulka4[[#This Row],[start. č.]],'3. REGISTRACE'!B:F,4,0))))</f>
        <v>TCV JH</v>
      </c>
      <c r="G50" s="18" t="str">
        <f>IF(ISBLANK(Tabulka4[[#This Row],[start. č.]]),"-",IF(Tabulka4[[#This Row],[příjmení a jméno]]="start. č. nebylo registrováno!","-",IF(VLOOKUP(Tabulka4[[#This Row],[start. č.]],'3. REGISTRACE'!B:F,5,0)=0,"-",VLOOKUP(Tabulka4[[#This Row],[start. č.]],'3. REGISTRACE'!B:F,5,0))))</f>
        <v>M</v>
      </c>
      <c r="H50" s="52"/>
      <c r="I50" s="59">
        <v>43</v>
      </c>
      <c r="J50" s="60">
        <v>18</v>
      </c>
      <c r="K50" s="42">
        <f>TIME(Tabulka4[[#This Row],[hod]],Tabulka4[[#This Row],[min]],Tabulka4[[#This Row],[sek]])</f>
        <v>3.006944444444444E-2</v>
      </c>
      <c r="L50" s="18" t="str">
        <f>IF(ISBLANK(Tabulka4[[#This Row],[start. č.]]),"-",IF(Tabulka4[[#This Row],[příjmení a jméno]]="start. č. nebylo registrováno!","-",IF(VLOOKUP(Tabulka4[[#This Row],[start. č.]],'3. REGISTRACE'!B:G,6,0)=0,"-",VLOOKUP(Tabulka4[[#This Row],[start. č.]],'3. REGISTRACE'!B:G,6,0))))</f>
        <v>35-49</v>
      </c>
      <c r="M50" s="44">
        <f>IF(Tabulka4[[#This Row],[kategorie]]="-","-",COUNTIFS(G$10:G50,Tabulka4[[#This Row],[m/ž]],L$10:L50,Tabulka4[[#This Row],[kategorie]]))</f>
        <v>23</v>
      </c>
      <c r="N50" s="57" t="str">
        <f>IF(AND(ISBLANK(H50),ISBLANK(I49),ISBLANK(J49)),"-",IF(K50&gt;=MAX(K$10:K50),"ok","chyba!!!"))</f>
        <v>ok</v>
      </c>
    </row>
    <row r="51" spans="2:14" x14ac:dyDescent="0.2">
      <c r="B51" s="44">
        <v>42</v>
      </c>
      <c r="C51" s="45">
        <v>86</v>
      </c>
      <c r="D51" s="21" t="str">
        <f>IF(ISBLANK(Tabulka4[[#This Row],[start. č.]]),"-",IF(ISERROR(VLOOKUP(Tabulka4[[#This Row],[start. č.]],'3. REGISTRACE'!B:F,2,0)),"start. č. nebylo registrováno!",VLOOKUP(Tabulka4[[#This Row],[start. č.]],'3. REGISTRACE'!B:F,2,0)))</f>
        <v>Švejnoha Lukáš</v>
      </c>
      <c r="E51" s="18">
        <f>IF(ISBLANK(Tabulka4[[#This Row],[start. č.]]),"-",IF(ISERROR(VLOOKUP(Tabulka4[[#This Row],[start. č.]],'3. REGISTRACE'!B:F,3,0)),"-",VLOOKUP(Tabulka4[[#This Row],[start. č.]],'3. REGISTRACE'!B:F,3,0)))</f>
        <v>1989</v>
      </c>
      <c r="F51" s="46" t="str">
        <f>IF(ISBLANK(Tabulka4[[#This Row],[start. č.]]),"-",IF(Tabulka4[[#This Row],[příjmení a jméno]]="start. č. nebylo registrováno!","-",IF(VLOOKUP(Tabulka4[[#This Row],[start. č.]],'3. REGISTRACE'!B:F,4,0)=0,"-",VLOOKUP(Tabulka4[[#This Row],[start. č.]],'3. REGISTRACE'!B:F,4,0))))</f>
        <v>České Velenice</v>
      </c>
      <c r="G51" s="18" t="str">
        <f>IF(ISBLANK(Tabulka4[[#This Row],[start. č.]]),"-",IF(Tabulka4[[#This Row],[příjmení a jméno]]="start. č. nebylo registrováno!","-",IF(VLOOKUP(Tabulka4[[#This Row],[start. č.]],'3. REGISTRACE'!B:F,5,0)=0,"-",VLOOKUP(Tabulka4[[#This Row],[start. č.]],'3. REGISTRACE'!B:F,5,0))))</f>
        <v>M</v>
      </c>
      <c r="H51" s="52"/>
      <c r="I51" s="59">
        <v>43</v>
      </c>
      <c r="J51" s="60">
        <v>22</v>
      </c>
      <c r="K51" s="42">
        <f>TIME(Tabulka4[[#This Row],[hod]],Tabulka4[[#This Row],[min]],Tabulka4[[#This Row],[sek]])</f>
        <v>3.0115740740740738E-2</v>
      </c>
      <c r="L51" s="18" t="str">
        <f>IF(ISBLANK(Tabulka4[[#This Row],[start. č.]]),"-",IF(Tabulka4[[#This Row],[příjmení a jméno]]="start. č. nebylo registrováno!","-",IF(VLOOKUP(Tabulka4[[#This Row],[start. č.]],'3. REGISTRACE'!B:G,6,0)=0,"-",VLOOKUP(Tabulka4[[#This Row],[start. č.]],'3. REGISTRACE'!B:G,6,0))))</f>
        <v>13-34</v>
      </c>
      <c r="M51" s="44">
        <f>IF(Tabulka4[[#This Row],[kategorie]]="-","-",COUNTIFS(G$10:G51,Tabulka4[[#This Row],[m/ž]],L$10:L51,Tabulka4[[#This Row],[kategorie]]))</f>
        <v>14</v>
      </c>
      <c r="N51" s="57" t="str">
        <f>IF(AND(ISBLANK(H51),ISBLANK(I50),ISBLANK(J50)),"-",IF(K51&gt;=MAX(K$10:K51),"ok","chyba!!!"))</f>
        <v>ok</v>
      </c>
    </row>
    <row r="52" spans="2:14" x14ac:dyDescent="0.2">
      <c r="B52" s="44">
        <v>43</v>
      </c>
      <c r="C52" s="45">
        <v>110</v>
      </c>
      <c r="D52" s="21" t="str">
        <f>IF(ISBLANK(Tabulka4[[#This Row],[start. č.]]),"-",IF(ISERROR(VLOOKUP(Tabulka4[[#This Row],[start. č.]],'3. REGISTRACE'!B:F,2,0)),"start. č. nebylo registrováno!",VLOOKUP(Tabulka4[[#This Row],[start. č.]],'3. REGISTRACE'!B:F,2,0)))</f>
        <v>Vojč Pavel</v>
      </c>
      <c r="E52" s="18">
        <f>IF(ISBLANK(Tabulka4[[#This Row],[start. č.]]),"-",IF(ISERROR(VLOOKUP(Tabulka4[[#This Row],[start. č.]],'3. REGISTRACE'!B:F,3,0)),"-",VLOOKUP(Tabulka4[[#This Row],[start. č.]],'3. REGISTRACE'!B:F,3,0)))</f>
        <v>1980</v>
      </c>
      <c r="F52" s="46" t="str">
        <f>IF(ISBLANK(Tabulka4[[#This Row],[start. č.]]),"-",IF(Tabulka4[[#This Row],[příjmení a jméno]]="start. č. nebylo registrováno!","-",IF(VLOOKUP(Tabulka4[[#This Row],[start. č.]],'3. REGISTRACE'!B:F,4,0)=0,"-",VLOOKUP(Tabulka4[[#This Row],[start. č.]],'3. REGISTRACE'!B:F,4,0))))</f>
        <v>Zliv</v>
      </c>
      <c r="G52" s="18" t="str">
        <f>IF(ISBLANK(Tabulka4[[#This Row],[start. č.]]),"-",IF(Tabulka4[[#This Row],[příjmení a jméno]]="start. č. nebylo registrováno!","-",IF(VLOOKUP(Tabulka4[[#This Row],[start. č.]],'3. REGISTRACE'!B:F,5,0)=0,"-",VLOOKUP(Tabulka4[[#This Row],[start. č.]],'3. REGISTRACE'!B:F,5,0))))</f>
        <v>M</v>
      </c>
      <c r="H52" s="52"/>
      <c r="I52" s="59">
        <v>43</v>
      </c>
      <c r="J52" s="60">
        <v>44</v>
      </c>
      <c r="K52" s="42">
        <f>TIME(Tabulka4[[#This Row],[hod]],Tabulka4[[#This Row],[min]],Tabulka4[[#This Row],[sek]])</f>
        <v>3.037037037037037E-2</v>
      </c>
      <c r="L52" s="18" t="str">
        <f>IF(ISBLANK(Tabulka4[[#This Row],[start. č.]]),"-",IF(Tabulka4[[#This Row],[příjmení a jméno]]="start. č. nebylo registrováno!","-",IF(VLOOKUP(Tabulka4[[#This Row],[start. č.]],'3. REGISTRACE'!B:G,6,0)=0,"-",VLOOKUP(Tabulka4[[#This Row],[start. č.]],'3. REGISTRACE'!B:G,6,0))))</f>
        <v>35-49</v>
      </c>
      <c r="M52" s="44">
        <f>IF(Tabulka4[[#This Row],[kategorie]]="-","-",COUNTIFS(G$10:G52,Tabulka4[[#This Row],[m/ž]],L$10:L52,Tabulka4[[#This Row],[kategorie]]))</f>
        <v>24</v>
      </c>
      <c r="N52" s="57" t="str">
        <f>IF(AND(ISBLANK(H52),ISBLANK(I51),ISBLANK(J51)),"-",IF(K52&gt;=MAX(K$10:K52),"ok","chyba!!!"))</f>
        <v>ok</v>
      </c>
    </row>
    <row r="53" spans="2:14" x14ac:dyDescent="0.2">
      <c r="B53" s="44">
        <v>44</v>
      </c>
      <c r="C53" s="45">
        <v>16</v>
      </c>
      <c r="D53" s="21" t="str">
        <f>IF(ISBLANK(Tabulka4[[#This Row],[start. č.]]),"-",IF(ISERROR(VLOOKUP(Tabulka4[[#This Row],[start. č.]],'3. REGISTRACE'!B:F,2,0)),"start. č. nebylo registrováno!",VLOOKUP(Tabulka4[[#This Row],[start. č.]],'3. REGISTRACE'!B:F,2,0)))</f>
        <v>Ardamica David ml.</v>
      </c>
      <c r="E53" s="18">
        <f>IF(ISBLANK(Tabulka4[[#This Row],[start. č.]]),"-",IF(ISERROR(VLOOKUP(Tabulka4[[#This Row],[start. č.]],'3. REGISTRACE'!B:F,3,0)),"-",VLOOKUP(Tabulka4[[#This Row],[start. č.]],'3. REGISTRACE'!B:F,3,0)))</f>
        <v>2001</v>
      </c>
      <c r="F53" s="46" t="str">
        <f>IF(ISBLANK(Tabulka4[[#This Row],[start. č.]]),"-",IF(Tabulka4[[#This Row],[příjmení a jméno]]="start. č. nebylo registrováno!","-",IF(VLOOKUP(Tabulka4[[#This Row],[start. č.]],'3. REGISTRACE'!B:F,4,0)=0,"-",VLOOKUP(Tabulka4[[#This Row],[start. č.]],'3. REGISTRACE'!B:F,4,0))))</f>
        <v>Centrum Bazalka</v>
      </c>
      <c r="G53" s="18" t="str">
        <f>IF(ISBLANK(Tabulka4[[#This Row],[start. č.]]),"-",IF(Tabulka4[[#This Row],[příjmení a jméno]]="start. č. nebylo registrováno!","-",IF(VLOOKUP(Tabulka4[[#This Row],[start. č.]],'3. REGISTRACE'!B:F,5,0)=0,"-",VLOOKUP(Tabulka4[[#This Row],[start. č.]],'3. REGISTRACE'!B:F,5,0))))</f>
        <v>M</v>
      </c>
      <c r="H53" s="52"/>
      <c r="I53" s="59">
        <v>43</v>
      </c>
      <c r="J53" s="60">
        <v>52</v>
      </c>
      <c r="K53" s="42">
        <f>TIME(Tabulka4[[#This Row],[hod]],Tabulka4[[#This Row],[min]],Tabulka4[[#This Row],[sek]])</f>
        <v>3.0462962962962966E-2</v>
      </c>
      <c r="L53" s="18" t="str">
        <f>IF(ISBLANK(Tabulka4[[#This Row],[start. č.]]),"-",IF(Tabulka4[[#This Row],[příjmení a jméno]]="start. č. nebylo registrováno!","-",IF(VLOOKUP(Tabulka4[[#This Row],[start. č.]],'3. REGISTRACE'!B:G,6,0)=0,"-",VLOOKUP(Tabulka4[[#This Row],[start. č.]],'3. REGISTRACE'!B:G,6,0))))</f>
        <v>13-34</v>
      </c>
      <c r="M53" s="44">
        <f>IF(Tabulka4[[#This Row],[kategorie]]="-","-",COUNTIFS(G$10:G53,Tabulka4[[#This Row],[m/ž]],L$10:L53,Tabulka4[[#This Row],[kategorie]]))</f>
        <v>15</v>
      </c>
      <c r="N53" s="57" t="str">
        <f>IF(AND(ISBLANK(H53),ISBLANK(I52),ISBLANK(J52)),"-",IF(K53&gt;=MAX(K$10:K53),"ok","chyba!!!"))</f>
        <v>ok</v>
      </c>
    </row>
    <row r="54" spans="2:14" x14ac:dyDescent="0.2">
      <c r="B54" s="44">
        <v>45</v>
      </c>
      <c r="C54" s="45">
        <v>45</v>
      </c>
      <c r="D54" s="21" t="str">
        <f>IF(ISBLANK(Tabulka4[[#This Row],[start. č.]]),"-",IF(ISERROR(VLOOKUP(Tabulka4[[#This Row],[start. č.]],'3. REGISTRACE'!B:F,2,0)),"start. č. nebylo registrováno!",VLOOKUP(Tabulka4[[#This Row],[start. č.]],'3. REGISTRACE'!B:F,2,0)))</f>
        <v>Sedlák Petr</v>
      </c>
      <c r="E54" s="18">
        <f>IF(ISBLANK(Tabulka4[[#This Row],[start. č.]]),"-",IF(ISERROR(VLOOKUP(Tabulka4[[#This Row],[start. č.]],'3. REGISTRACE'!B:F,3,0)),"-",VLOOKUP(Tabulka4[[#This Row],[start. č.]],'3. REGISTRACE'!B:F,3,0)))</f>
        <v>1975</v>
      </c>
      <c r="F54" s="46" t="str">
        <f>IF(ISBLANK(Tabulka4[[#This Row],[start. č.]]),"-",IF(Tabulka4[[#This Row],[příjmení a jméno]]="start. č. nebylo registrováno!","-",IF(VLOOKUP(Tabulka4[[#This Row],[start. č.]],'3. REGISTRACE'!B:F,4,0)=0,"-",VLOOKUP(Tabulka4[[#This Row],[start. č.]],'3. REGISTRACE'!B:F,4,0))))</f>
        <v>Tým Dejvid</v>
      </c>
      <c r="G54" s="18" t="str">
        <f>IF(ISBLANK(Tabulka4[[#This Row],[start. č.]]),"-",IF(Tabulka4[[#This Row],[příjmení a jméno]]="start. č. nebylo registrováno!","-",IF(VLOOKUP(Tabulka4[[#This Row],[start. č.]],'3. REGISTRACE'!B:F,5,0)=0,"-",VLOOKUP(Tabulka4[[#This Row],[start. č.]],'3. REGISTRACE'!B:F,5,0))))</f>
        <v>M</v>
      </c>
      <c r="H54" s="52"/>
      <c r="I54" s="59">
        <v>43</v>
      </c>
      <c r="J54" s="60">
        <v>57</v>
      </c>
      <c r="K54" s="42">
        <f>TIME(Tabulka4[[#This Row],[hod]],Tabulka4[[#This Row],[min]],Tabulka4[[#This Row],[sek]])</f>
        <v>3.0520833333333334E-2</v>
      </c>
      <c r="L54" s="18" t="str">
        <f>IF(ISBLANK(Tabulka4[[#This Row],[start. č.]]),"-",IF(Tabulka4[[#This Row],[příjmení a jméno]]="start. č. nebylo registrováno!","-",IF(VLOOKUP(Tabulka4[[#This Row],[start. č.]],'3. REGISTRACE'!B:G,6,0)=0,"-",VLOOKUP(Tabulka4[[#This Row],[start. č.]],'3. REGISTRACE'!B:G,6,0))))</f>
        <v>35-49</v>
      </c>
      <c r="M54" s="44">
        <f>IF(Tabulka4[[#This Row],[kategorie]]="-","-",COUNTIFS(G$10:G54,Tabulka4[[#This Row],[m/ž]],L$10:L54,Tabulka4[[#This Row],[kategorie]]))</f>
        <v>25</v>
      </c>
      <c r="N54" s="57" t="str">
        <f>IF(AND(ISBLANK(H54),ISBLANK(I53),ISBLANK(J53)),"-",IF(K54&gt;=MAX(K$10:K54),"ok","chyba!!!"))</f>
        <v>ok</v>
      </c>
    </row>
    <row r="55" spans="2:14" x14ac:dyDescent="0.2">
      <c r="B55" s="44">
        <v>46</v>
      </c>
      <c r="C55" s="45">
        <v>87</v>
      </c>
      <c r="D55" s="21" t="str">
        <f>IF(ISBLANK(Tabulka4[[#This Row],[start. č.]]),"-",IF(ISERROR(VLOOKUP(Tabulka4[[#This Row],[start. č.]],'3. REGISTRACE'!B:F,2,0)),"start. č. nebylo registrováno!",VLOOKUP(Tabulka4[[#This Row],[start. č.]],'3. REGISTRACE'!B:F,2,0)))</f>
        <v>Novozámský Milan</v>
      </c>
      <c r="E55" s="18">
        <f>IF(ISBLANK(Tabulka4[[#This Row],[start. č.]]),"-",IF(ISERROR(VLOOKUP(Tabulka4[[#This Row],[start. č.]],'3. REGISTRACE'!B:F,3,0)),"-",VLOOKUP(Tabulka4[[#This Row],[start. č.]],'3. REGISTRACE'!B:F,3,0)))</f>
        <v>1985</v>
      </c>
      <c r="F55" s="46" t="str">
        <f>IF(ISBLANK(Tabulka4[[#This Row],[start. č.]]),"-",IF(Tabulka4[[#This Row],[příjmení a jméno]]="start. č. nebylo registrováno!","-",IF(VLOOKUP(Tabulka4[[#This Row],[start. č.]],'3. REGISTRACE'!B:F,4,0)=0,"-",VLOOKUP(Tabulka4[[#This Row],[start. č.]],'3. REGISTRACE'!B:F,4,0))))</f>
        <v>Tým Dejvid</v>
      </c>
      <c r="G55" s="18" t="str">
        <f>IF(ISBLANK(Tabulka4[[#This Row],[start. č.]]),"-",IF(Tabulka4[[#This Row],[příjmení a jméno]]="start. č. nebylo registrováno!","-",IF(VLOOKUP(Tabulka4[[#This Row],[start. č.]],'3. REGISTRACE'!B:F,5,0)=0,"-",VLOOKUP(Tabulka4[[#This Row],[start. č.]],'3. REGISTRACE'!B:F,5,0))))</f>
        <v>M</v>
      </c>
      <c r="H55" s="52"/>
      <c r="I55" s="59">
        <v>44</v>
      </c>
      <c r="J55" s="60">
        <v>2</v>
      </c>
      <c r="K55" s="42">
        <f>TIME(Tabulka4[[#This Row],[hod]],Tabulka4[[#This Row],[min]],Tabulka4[[#This Row],[sek]])</f>
        <v>3.0578703703703702E-2</v>
      </c>
      <c r="L55" s="18" t="str">
        <f>IF(ISBLANK(Tabulka4[[#This Row],[start. č.]]),"-",IF(Tabulka4[[#This Row],[příjmení a jméno]]="start. č. nebylo registrováno!","-",IF(VLOOKUP(Tabulka4[[#This Row],[start. č.]],'3. REGISTRACE'!B:G,6,0)=0,"-",VLOOKUP(Tabulka4[[#This Row],[start. č.]],'3. REGISTRACE'!B:G,6,0))))</f>
        <v>35-49</v>
      </c>
      <c r="M55" s="44">
        <f>IF(Tabulka4[[#This Row],[kategorie]]="-","-",COUNTIFS(G$10:G55,Tabulka4[[#This Row],[m/ž]],L$10:L55,Tabulka4[[#This Row],[kategorie]]))</f>
        <v>26</v>
      </c>
      <c r="N55" s="57" t="str">
        <f>IF(AND(ISBLANK(H55),ISBLANK(I54),ISBLANK(J54)),"-",IF(K55&gt;=MAX(K$10:K55),"ok","chyba!!!"))</f>
        <v>ok</v>
      </c>
    </row>
    <row r="56" spans="2:14" x14ac:dyDescent="0.2">
      <c r="B56" s="44">
        <v>47</v>
      </c>
      <c r="C56" s="45">
        <v>76</v>
      </c>
      <c r="D56" s="21" t="str">
        <f>IF(ISBLANK(Tabulka4[[#This Row],[start. č.]]),"-",IF(ISERROR(VLOOKUP(Tabulka4[[#This Row],[start. č.]],'3. REGISTRACE'!B:F,2,0)),"start. č. nebylo registrováno!",VLOOKUP(Tabulka4[[#This Row],[start. č.]],'3. REGISTRACE'!B:F,2,0)))</f>
        <v>Hanžl Richard</v>
      </c>
      <c r="E56" s="18">
        <f>IF(ISBLANK(Tabulka4[[#This Row],[start. č.]]),"-",IF(ISERROR(VLOOKUP(Tabulka4[[#This Row],[start. č.]],'3. REGISTRACE'!B:F,3,0)),"-",VLOOKUP(Tabulka4[[#This Row],[start. č.]],'3. REGISTRACE'!B:F,3,0)))</f>
        <v>1967</v>
      </c>
      <c r="F56" s="46" t="str">
        <f>IF(ISBLANK(Tabulka4[[#This Row],[start. č.]]),"-",IF(Tabulka4[[#This Row],[příjmení a jméno]]="start. č. nebylo registrováno!","-",IF(VLOOKUP(Tabulka4[[#This Row],[start. č.]],'3. REGISTRACE'!B:F,4,0)=0,"-",VLOOKUP(Tabulka4[[#This Row],[start. č.]],'3. REGISTRACE'!B:F,4,0))))</f>
        <v>Malonty</v>
      </c>
      <c r="G56" s="18" t="str">
        <f>IF(ISBLANK(Tabulka4[[#This Row],[start. č.]]),"-",IF(Tabulka4[[#This Row],[příjmení a jméno]]="start. č. nebylo registrováno!","-",IF(VLOOKUP(Tabulka4[[#This Row],[start. č.]],'3. REGISTRACE'!B:F,5,0)=0,"-",VLOOKUP(Tabulka4[[#This Row],[start. č.]],'3. REGISTRACE'!B:F,5,0))))</f>
        <v>M</v>
      </c>
      <c r="H56" s="52"/>
      <c r="I56" s="59">
        <v>44</v>
      </c>
      <c r="J56" s="60">
        <v>19</v>
      </c>
      <c r="K56" s="42">
        <f>TIME(Tabulka4[[#This Row],[hod]],Tabulka4[[#This Row],[min]],Tabulka4[[#This Row],[sek]])</f>
        <v>3.0775462962962966E-2</v>
      </c>
      <c r="L56" s="18" t="str">
        <f>IF(ISBLANK(Tabulka4[[#This Row],[start. č.]]),"-",IF(Tabulka4[[#This Row],[příjmení a jméno]]="start. č. nebylo registrováno!","-",IF(VLOOKUP(Tabulka4[[#This Row],[start. č.]],'3. REGISTRACE'!B:G,6,0)=0,"-",VLOOKUP(Tabulka4[[#This Row],[start. č.]],'3. REGISTRACE'!B:G,6,0))))</f>
        <v>50+</v>
      </c>
      <c r="M56" s="44">
        <f>IF(Tabulka4[[#This Row],[kategorie]]="-","-",COUNTIFS(G$10:G56,Tabulka4[[#This Row],[m/ž]],L$10:L56,Tabulka4[[#This Row],[kategorie]]))</f>
        <v>5</v>
      </c>
      <c r="N56" s="57" t="str">
        <f>IF(AND(ISBLANK(H56),ISBLANK(I55),ISBLANK(J55)),"-",IF(K56&gt;=MAX(K$10:K56),"ok","chyba!!!"))</f>
        <v>ok</v>
      </c>
    </row>
    <row r="57" spans="2:14" x14ac:dyDescent="0.2">
      <c r="B57" s="44">
        <v>48</v>
      </c>
      <c r="C57" s="45">
        <v>108</v>
      </c>
      <c r="D57" s="21" t="str">
        <f>IF(ISBLANK(Tabulka4[[#This Row],[start. č.]]),"-",IF(ISERROR(VLOOKUP(Tabulka4[[#This Row],[start. č.]],'3. REGISTRACE'!B:F,2,0)),"start. č. nebylo registrováno!",VLOOKUP(Tabulka4[[#This Row],[start. č.]],'3. REGISTRACE'!B:F,2,0)))</f>
        <v>Hergesell Jiří</v>
      </c>
      <c r="E57" s="18">
        <f>IF(ISBLANK(Tabulka4[[#This Row],[start. č.]]),"-",IF(ISERROR(VLOOKUP(Tabulka4[[#This Row],[start. č.]],'3. REGISTRACE'!B:F,3,0)),"-",VLOOKUP(Tabulka4[[#This Row],[start. č.]],'3. REGISTRACE'!B:F,3,0)))</f>
        <v>1971</v>
      </c>
      <c r="F57" s="46" t="str">
        <f>IF(ISBLANK(Tabulka4[[#This Row],[start. č.]]),"-",IF(Tabulka4[[#This Row],[příjmení a jméno]]="start. č. nebylo registrováno!","-",IF(VLOOKUP(Tabulka4[[#This Row],[start. č.]],'3. REGISTRACE'!B:F,4,0)=0,"-",VLOOKUP(Tabulka4[[#This Row],[start. č.]],'3. REGISTRACE'!B:F,4,0))))</f>
        <v>Vračkovice</v>
      </c>
      <c r="G57" s="18" t="str">
        <f>IF(ISBLANK(Tabulka4[[#This Row],[start. č.]]),"-",IF(Tabulka4[[#This Row],[příjmení a jméno]]="start. č. nebylo registrováno!","-",IF(VLOOKUP(Tabulka4[[#This Row],[start. č.]],'3. REGISTRACE'!B:F,5,0)=0,"-",VLOOKUP(Tabulka4[[#This Row],[start. č.]],'3. REGISTRACE'!B:F,5,0))))</f>
        <v>M</v>
      </c>
      <c r="H57" s="52"/>
      <c r="I57" s="59">
        <v>44</v>
      </c>
      <c r="J57" s="60">
        <v>25</v>
      </c>
      <c r="K57" s="42">
        <f>TIME(Tabulka4[[#This Row],[hod]],Tabulka4[[#This Row],[min]],Tabulka4[[#This Row],[sek]])</f>
        <v>3.0844907407407404E-2</v>
      </c>
      <c r="L57" s="18" t="str">
        <f>IF(ISBLANK(Tabulka4[[#This Row],[start. č.]]),"-",IF(Tabulka4[[#This Row],[příjmení a jméno]]="start. č. nebylo registrováno!","-",IF(VLOOKUP(Tabulka4[[#This Row],[start. č.]],'3. REGISTRACE'!B:G,6,0)=0,"-",VLOOKUP(Tabulka4[[#This Row],[start. č.]],'3. REGISTRACE'!B:G,6,0))))</f>
        <v>35-49</v>
      </c>
      <c r="M57" s="44">
        <f>IF(Tabulka4[[#This Row],[kategorie]]="-","-",COUNTIFS(G$10:G57,Tabulka4[[#This Row],[m/ž]],L$10:L57,Tabulka4[[#This Row],[kategorie]]))</f>
        <v>27</v>
      </c>
      <c r="N57" s="57" t="str">
        <f>IF(AND(ISBLANK(H57),ISBLANK(I56),ISBLANK(J56)),"-",IF(K57&gt;=MAX(K$10:K57),"ok","chyba!!!"))</f>
        <v>ok</v>
      </c>
    </row>
    <row r="58" spans="2:14" x14ac:dyDescent="0.2">
      <c r="B58" s="44">
        <v>49</v>
      </c>
      <c r="C58" s="45">
        <v>91</v>
      </c>
      <c r="D58" s="21" t="str">
        <f>IF(ISBLANK(Tabulka4[[#This Row],[start. č.]]),"-",IF(ISERROR(VLOOKUP(Tabulka4[[#This Row],[start. č.]],'3. REGISTRACE'!B:F,2,0)),"start. č. nebylo registrováno!",VLOOKUP(Tabulka4[[#This Row],[start. č.]],'3. REGISTRACE'!B:F,2,0)))</f>
        <v>Olšjak Ladislav</v>
      </c>
      <c r="E58" s="18">
        <f>IF(ISBLANK(Tabulka4[[#This Row],[start. č.]]),"-",IF(ISERROR(VLOOKUP(Tabulka4[[#This Row],[start. č.]],'3. REGISTRACE'!B:F,3,0)),"-",VLOOKUP(Tabulka4[[#This Row],[start. č.]],'3. REGISTRACE'!B:F,3,0)))</f>
        <v>1959</v>
      </c>
      <c r="F58" s="46" t="str">
        <f>IF(ISBLANK(Tabulka4[[#This Row],[start. č.]]),"-",IF(Tabulka4[[#This Row],[příjmení a jméno]]="start. č. nebylo registrováno!","-",IF(VLOOKUP(Tabulka4[[#This Row],[start. č.]],'3. REGISTRACE'!B:F,4,0)=0,"-",VLOOKUP(Tabulka4[[#This Row],[start. č.]],'3. REGISTRACE'!B:F,4,0))))</f>
        <v>Marcelky GW stáj</v>
      </c>
      <c r="G58" s="18" t="str">
        <f>IF(ISBLANK(Tabulka4[[#This Row],[start. č.]]),"-",IF(Tabulka4[[#This Row],[příjmení a jméno]]="start. č. nebylo registrováno!","-",IF(VLOOKUP(Tabulka4[[#This Row],[start. č.]],'3. REGISTRACE'!B:F,5,0)=0,"-",VLOOKUP(Tabulka4[[#This Row],[start. č.]],'3. REGISTRACE'!B:F,5,0))))</f>
        <v>M</v>
      </c>
      <c r="H58" s="52"/>
      <c r="I58" s="59">
        <v>44</v>
      </c>
      <c r="J58" s="60">
        <v>35</v>
      </c>
      <c r="K58" s="42">
        <f>TIME(Tabulka4[[#This Row],[hod]],Tabulka4[[#This Row],[min]],Tabulka4[[#This Row],[sek]])</f>
        <v>3.096064814814815E-2</v>
      </c>
      <c r="L58" s="18" t="str">
        <f>IF(ISBLANK(Tabulka4[[#This Row],[start. č.]]),"-",IF(Tabulka4[[#This Row],[příjmení a jméno]]="start. č. nebylo registrováno!","-",IF(VLOOKUP(Tabulka4[[#This Row],[start. č.]],'3. REGISTRACE'!B:G,6,0)=0,"-",VLOOKUP(Tabulka4[[#This Row],[start. č.]],'3. REGISTRACE'!B:G,6,0))))</f>
        <v>50+</v>
      </c>
      <c r="M58" s="44">
        <f>IF(Tabulka4[[#This Row],[kategorie]]="-","-",COUNTIFS(G$10:G58,Tabulka4[[#This Row],[m/ž]],L$10:L58,Tabulka4[[#This Row],[kategorie]]))</f>
        <v>6</v>
      </c>
      <c r="N58" s="57" t="str">
        <f>IF(AND(ISBLANK(H58),ISBLANK(I57),ISBLANK(J57)),"-",IF(K58&gt;=MAX(K$10:K58),"ok","chyba!!!"))</f>
        <v>ok</v>
      </c>
    </row>
    <row r="59" spans="2:14" x14ac:dyDescent="0.2">
      <c r="B59" s="44">
        <v>50</v>
      </c>
      <c r="C59" s="45">
        <v>34</v>
      </c>
      <c r="D59" s="21" t="str">
        <f>IF(ISBLANK(Tabulka4[[#This Row],[start. č.]]),"-",IF(ISERROR(VLOOKUP(Tabulka4[[#This Row],[start. č.]],'3. REGISTRACE'!B:F,2,0)),"start. č. nebylo registrováno!",VLOOKUP(Tabulka4[[#This Row],[start. č.]],'3. REGISTRACE'!B:F,2,0)))</f>
        <v>Filková Nikola</v>
      </c>
      <c r="E59" s="18">
        <f>IF(ISBLANK(Tabulka4[[#This Row],[start. č.]]),"-",IF(ISERROR(VLOOKUP(Tabulka4[[#This Row],[start. č.]],'3. REGISTRACE'!B:F,3,0)),"-",VLOOKUP(Tabulka4[[#This Row],[start. č.]],'3. REGISTRACE'!B:F,3,0)))</f>
        <v>1990</v>
      </c>
      <c r="F59" s="46" t="str">
        <f>IF(ISBLANK(Tabulka4[[#This Row],[start. č.]]),"-",IF(Tabulka4[[#This Row],[příjmení a jméno]]="start. č. nebylo registrováno!","-",IF(VLOOKUP(Tabulka4[[#This Row],[start. č.]],'3. REGISTRACE'!B:F,4,0)=0,"-",VLOOKUP(Tabulka4[[#This Row],[start. č.]],'3. REGISTRACE'!B:F,4,0))))</f>
        <v>Strakonice</v>
      </c>
      <c r="G59" s="18" t="str">
        <f>IF(ISBLANK(Tabulka4[[#This Row],[start. č.]]),"-",IF(Tabulka4[[#This Row],[příjmení a jméno]]="start. č. nebylo registrováno!","-",IF(VLOOKUP(Tabulka4[[#This Row],[start. č.]],'3. REGISTRACE'!B:F,5,0)=0,"-",VLOOKUP(Tabulka4[[#This Row],[start. č.]],'3. REGISTRACE'!B:F,5,0))))</f>
        <v>Z</v>
      </c>
      <c r="H59" s="52"/>
      <c r="I59" s="59">
        <v>44</v>
      </c>
      <c r="J59" s="60">
        <v>38</v>
      </c>
      <c r="K59" s="42">
        <f>TIME(Tabulka4[[#This Row],[hod]],Tabulka4[[#This Row],[min]],Tabulka4[[#This Row],[sek]])</f>
        <v>3.0995370370370371E-2</v>
      </c>
      <c r="L59" s="18" t="str">
        <f>IF(ISBLANK(Tabulka4[[#This Row],[start. č.]]),"-",IF(Tabulka4[[#This Row],[příjmení a jméno]]="start. č. nebylo registrováno!","-",IF(VLOOKUP(Tabulka4[[#This Row],[start. č.]],'3. REGISTRACE'!B:G,6,0)=0,"-",VLOOKUP(Tabulka4[[#This Row],[start. č.]],'3. REGISTRACE'!B:G,6,0))))</f>
        <v>13-34</v>
      </c>
      <c r="M59" s="44">
        <f>IF(Tabulka4[[#This Row],[kategorie]]="-","-",COUNTIFS(G$10:G59,Tabulka4[[#This Row],[m/ž]],L$10:L59,Tabulka4[[#This Row],[kategorie]]))</f>
        <v>2</v>
      </c>
      <c r="N59" s="57" t="str">
        <f>IF(AND(ISBLANK(H59),ISBLANK(I58),ISBLANK(J58)),"-",IF(K59&gt;=MAX(K$10:K59),"ok","chyba!!!"))</f>
        <v>ok</v>
      </c>
    </row>
    <row r="60" spans="2:14" x14ac:dyDescent="0.2">
      <c r="B60" s="44">
        <v>51</v>
      </c>
      <c r="C60" s="45">
        <v>52</v>
      </c>
      <c r="D60" s="21" t="str">
        <f>IF(ISBLANK(Tabulka4[[#This Row],[start. č.]]),"-",IF(ISERROR(VLOOKUP(Tabulka4[[#This Row],[start. č.]],'3. REGISTRACE'!B:F,2,0)),"start. č. nebylo registrováno!",VLOOKUP(Tabulka4[[#This Row],[start. č.]],'3. REGISTRACE'!B:F,2,0)))</f>
        <v>Rokos Ivan</v>
      </c>
      <c r="E60" s="18">
        <f>IF(ISBLANK(Tabulka4[[#This Row],[start. č.]]),"-",IF(ISERROR(VLOOKUP(Tabulka4[[#This Row],[start. č.]],'3. REGISTRACE'!B:F,3,0)),"-",VLOOKUP(Tabulka4[[#This Row],[start. č.]],'3. REGISTRACE'!B:F,3,0)))</f>
        <v>1959</v>
      </c>
      <c r="F60" s="46" t="str">
        <f>IF(ISBLANK(Tabulka4[[#This Row],[start. č.]]),"-",IF(Tabulka4[[#This Row],[příjmení a jméno]]="start. č. nebylo registrováno!","-",IF(VLOOKUP(Tabulka4[[#This Row],[start. č.]],'3. REGISTRACE'!B:F,4,0)=0,"-",VLOOKUP(Tabulka4[[#This Row],[start. č.]],'3. REGISTRACE'!B:F,4,0))))</f>
        <v>TJ Jiskra Třeboň</v>
      </c>
      <c r="G60" s="18" t="str">
        <f>IF(ISBLANK(Tabulka4[[#This Row],[start. č.]]),"-",IF(Tabulka4[[#This Row],[příjmení a jméno]]="start. č. nebylo registrováno!","-",IF(VLOOKUP(Tabulka4[[#This Row],[start. č.]],'3. REGISTRACE'!B:F,5,0)=0,"-",VLOOKUP(Tabulka4[[#This Row],[start. č.]],'3. REGISTRACE'!B:F,5,0))))</f>
        <v>M</v>
      </c>
      <c r="H60" s="52"/>
      <c r="I60" s="59">
        <v>44</v>
      </c>
      <c r="J60" s="60">
        <v>41</v>
      </c>
      <c r="K60" s="42">
        <f>TIME(Tabulka4[[#This Row],[hod]],Tabulka4[[#This Row],[min]],Tabulka4[[#This Row],[sek]])</f>
        <v>3.1030092592592592E-2</v>
      </c>
      <c r="L60" s="18" t="str">
        <f>IF(ISBLANK(Tabulka4[[#This Row],[start. č.]]),"-",IF(Tabulka4[[#This Row],[příjmení a jméno]]="start. č. nebylo registrováno!","-",IF(VLOOKUP(Tabulka4[[#This Row],[start. č.]],'3. REGISTRACE'!B:G,6,0)=0,"-",VLOOKUP(Tabulka4[[#This Row],[start. č.]],'3. REGISTRACE'!B:G,6,0))))</f>
        <v>50+</v>
      </c>
      <c r="M60" s="44">
        <f>IF(Tabulka4[[#This Row],[kategorie]]="-","-",COUNTIFS(G$10:G60,Tabulka4[[#This Row],[m/ž]],L$10:L60,Tabulka4[[#This Row],[kategorie]]))</f>
        <v>7</v>
      </c>
      <c r="N60" s="57" t="str">
        <f>IF(AND(ISBLANK(H60),ISBLANK(I59),ISBLANK(J59)),"-",IF(K60&gt;=MAX(K$10:K60),"ok","chyba!!!"))</f>
        <v>ok</v>
      </c>
    </row>
    <row r="61" spans="2:14" x14ac:dyDescent="0.2">
      <c r="B61" s="44">
        <v>52</v>
      </c>
      <c r="C61" s="45">
        <v>97</v>
      </c>
      <c r="D61" s="21" t="str">
        <f>IF(ISBLANK(Tabulka4[[#This Row],[start. č.]]),"-",IF(ISERROR(VLOOKUP(Tabulka4[[#This Row],[start. č.]],'3. REGISTRACE'!B:F,2,0)),"start. č. nebylo registrováno!",VLOOKUP(Tabulka4[[#This Row],[start. č.]],'3. REGISTRACE'!B:F,2,0)))</f>
        <v>Stejskal Pavel</v>
      </c>
      <c r="E61" s="18">
        <f>IF(ISBLANK(Tabulka4[[#This Row],[start. č.]]),"-",IF(ISERROR(VLOOKUP(Tabulka4[[#This Row],[start. č.]],'3. REGISTRACE'!B:F,3,0)),"-",VLOOKUP(Tabulka4[[#This Row],[start. č.]],'3. REGISTRACE'!B:F,3,0)))</f>
        <v>1974</v>
      </c>
      <c r="F61" s="46" t="str">
        <f>IF(ISBLANK(Tabulka4[[#This Row],[start. č.]]),"-",IF(Tabulka4[[#This Row],[příjmení a jméno]]="start. č. nebylo registrováno!","-",IF(VLOOKUP(Tabulka4[[#This Row],[start. č.]],'3. REGISTRACE'!B:F,4,0)=0,"-",VLOOKUP(Tabulka4[[#This Row],[start. č.]],'3. REGISTRACE'!B:F,4,0))))</f>
        <v>SK Čtyři Dvory České Budějovice</v>
      </c>
      <c r="G61" s="18" t="str">
        <f>IF(ISBLANK(Tabulka4[[#This Row],[start. č.]]),"-",IF(Tabulka4[[#This Row],[příjmení a jméno]]="start. č. nebylo registrováno!","-",IF(VLOOKUP(Tabulka4[[#This Row],[start. č.]],'3. REGISTRACE'!B:F,5,0)=0,"-",VLOOKUP(Tabulka4[[#This Row],[start. č.]],'3. REGISTRACE'!B:F,5,0))))</f>
        <v>M</v>
      </c>
      <c r="H61" s="52"/>
      <c r="I61" s="59">
        <v>44</v>
      </c>
      <c r="J61" s="60">
        <v>45</v>
      </c>
      <c r="K61" s="42">
        <f>TIME(Tabulka4[[#This Row],[hod]],Tabulka4[[#This Row],[min]],Tabulka4[[#This Row],[sek]])</f>
        <v>3.107638888888889E-2</v>
      </c>
      <c r="L61" s="18" t="str">
        <f>IF(ISBLANK(Tabulka4[[#This Row],[start. č.]]),"-",IF(Tabulka4[[#This Row],[příjmení a jméno]]="start. č. nebylo registrováno!","-",IF(VLOOKUP(Tabulka4[[#This Row],[start. č.]],'3. REGISTRACE'!B:G,6,0)=0,"-",VLOOKUP(Tabulka4[[#This Row],[start. č.]],'3. REGISTRACE'!B:G,6,0))))</f>
        <v>35-49</v>
      </c>
      <c r="M61" s="44">
        <f>IF(Tabulka4[[#This Row],[kategorie]]="-","-",COUNTIFS(G$10:G61,Tabulka4[[#This Row],[m/ž]],L$10:L61,Tabulka4[[#This Row],[kategorie]]))</f>
        <v>28</v>
      </c>
      <c r="N61" s="57" t="str">
        <f>IF(AND(ISBLANK(H61),ISBLANK(I60),ISBLANK(J60)),"-",IF(K61&gt;=MAX(K$10:K61),"ok","chyba!!!"))</f>
        <v>ok</v>
      </c>
    </row>
    <row r="62" spans="2:14" x14ac:dyDescent="0.2">
      <c r="B62" s="44">
        <v>53</v>
      </c>
      <c r="C62" s="45">
        <v>28</v>
      </c>
      <c r="D62" s="21" t="str">
        <f>IF(ISBLANK(Tabulka4[[#This Row],[start. č.]]),"-",IF(ISERROR(VLOOKUP(Tabulka4[[#This Row],[start. č.]],'3. REGISTRACE'!B:F,2,0)),"start. č. nebylo registrováno!",VLOOKUP(Tabulka4[[#This Row],[start. č.]],'3. REGISTRACE'!B:F,2,0)))</f>
        <v>Funfálek Tomáš</v>
      </c>
      <c r="E62" s="18">
        <f>IF(ISBLANK(Tabulka4[[#This Row],[start. č.]]),"-",IF(ISERROR(VLOOKUP(Tabulka4[[#This Row],[start. č.]],'3. REGISTRACE'!B:F,3,0)),"-",VLOOKUP(Tabulka4[[#This Row],[start. č.]],'3. REGISTRACE'!B:F,3,0)))</f>
        <v>1987</v>
      </c>
      <c r="F62" s="46" t="str">
        <f>IF(ISBLANK(Tabulka4[[#This Row],[start. č.]]),"-",IF(Tabulka4[[#This Row],[příjmení a jméno]]="start. č. nebylo registrováno!","-",IF(VLOOKUP(Tabulka4[[#This Row],[start. č.]],'3. REGISTRACE'!B:F,4,0)=0,"-",VLOOKUP(Tabulka4[[#This Row],[start. č.]],'3. REGISTRACE'!B:F,4,0))))</f>
        <v>Kunžak</v>
      </c>
      <c r="G62" s="18" t="str">
        <f>IF(ISBLANK(Tabulka4[[#This Row],[start. č.]]),"-",IF(Tabulka4[[#This Row],[příjmení a jméno]]="start. č. nebylo registrováno!","-",IF(VLOOKUP(Tabulka4[[#This Row],[start. č.]],'3. REGISTRACE'!B:F,5,0)=0,"-",VLOOKUP(Tabulka4[[#This Row],[start. č.]],'3. REGISTRACE'!B:F,5,0))))</f>
        <v>M</v>
      </c>
      <c r="H62" s="52"/>
      <c r="I62" s="59">
        <v>45</v>
      </c>
      <c r="J62" s="60">
        <v>4</v>
      </c>
      <c r="K62" s="42">
        <f>TIME(Tabulka4[[#This Row],[hod]],Tabulka4[[#This Row],[min]],Tabulka4[[#This Row],[sek]])</f>
        <v>3.1296296296296301E-2</v>
      </c>
      <c r="L62" s="18" t="str">
        <f>IF(ISBLANK(Tabulka4[[#This Row],[start. č.]]),"-",IF(Tabulka4[[#This Row],[příjmení a jméno]]="start. č. nebylo registrováno!","-",IF(VLOOKUP(Tabulka4[[#This Row],[start. č.]],'3. REGISTRACE'!B:G,6,0)=0,"-",VLOOKUP(Tabulka4[[#This Row],[start. č.]],'3. REGISTRACE'!B:G,6,0))))</f>
        <v>13-34</v>
      </c>
      <c r="M62" s="44">
        <f>IF(Tabulka4[[#This Row],[kategorie]]="-","-",COUNTIFS(G$10:G62,Tabulka4[[#This Row],[m/ž]],L$10:L62,Tabulka4[[#This Row],[kategorie]]))</f>
        <v>16</v>
      </c>
      <c r="N62" s="57" t="str">
        <f>IF(AND(ISBLANK(H62),ISBLANK(I61),ISBLANK(J61)),"-",IF(K62&gt;=MAX(K$10:K62),"ok","chyba!!!"))</f>
        <v>ok</v>
      </c>
    </row>
    <row r="63" spans="2:14" x14ac:dyDescent="0.2">
      <c r="B63" s="44">
        <v>54</v>
      </c>
      <c r="C63" s="45">
        <v>33</v>
      </c>
      <c r="D63" s="21" t="str">
        <f>IF(ISBLANK(Tabulka4[[#This Row],[start. č.]]),"-",IF(ISERROR(VLOOKUP(Tabulka4[[#This Row],[start. č.]],'3. REGISTRACE'!B:F,2,0)),"start. č. nebylo registrováno!",VLOOKUP(Tabulka4[[#This Row],[start. č.]],'3. REGISTRACE'!B:F,2,0)))</f>
        <v>Nováková Lucie</v>
      </c>
      <c r="E63" s="18">
        <f>IF(ISBLANK(Tabulka4[[#This Row],[start. č.]]),"-",IF(ISERROR(VLOOKUP(Tabulka4[[#This Row],[start. č.]],'3. REGISTRACE'!B:F,3,0)),"-",VLOOKUP(Tabulka4[[#This Row],[start. č.]],'3. REGISTRACE'!B:F,3,0)))</f>
        <v>1993</v>
      </c>
      <c r="F63" s="46" t="str">
        <f>IF(ISBLANK(Tabulka4[[#This Row],[start. č.]]),"-",IF(Tabulka4[[#This Row],[příjmení a jméno]]="start. č. nebylo registrováno!","-",IF(VLOOKUP(Tabulka4[[#This Row],[start. č.]],'3. REGISTRACE'!B:F,4,0)=0,"-",VLOOKUP(Tabulka4[[#This Row],[start. č.]],'3. REGISTRACE'!B:F,4,0))))</f>
        <v>Nadějkov</v>
      </c>
      <c r="G63" s="18" t="str">
        <f>IF(ISBLANK(Tabulka4[[#This Row],[start. č.]]),"-",IF(Tabulka4[[#This Row],[příjmení a jméno]]="start. č. nebylo registrováno!","-",IF(VLOOKUP(Tabulka4[[#This Row],[start. č.]],'3. REGISTRACE'!B:F,5,0)=0,"-",VLOOKUP(Tabulka4[[#This Row],[start. č.]],'3. REGISTRACE'!B:F,5,0))))</f>
        <v>Z</v>
      </c>
      <c r="H63" s="52"/>
      <c r="I63" s="59">
        <v>45</v>
      </c>
      <c r="J63" s="60">
        <v>13</v>
      </c>
      <c r="K63" s="42">
        <f>TIME(Tabulka4[[#This Row],[hod]],Tabulka4[[#This Row],[min]],Tabulka4[[#This Row],[sek]])</f>
        <v>3.1400462962962963E-2</v>
      </c>
      <c r="L63" s="18" t="str">
        <f>IF(ISBLANK(Tabulka4[[#This Row],[start. č.]]),"-",IF(Tabulka4[[#This Row],[příjmení a jméno]]="start. č. nebylo registrováno!","-",IF(VLOOKUP(Tabulka4[[#This Row],[start. č.]],'3. REGISTRACE'!B:G,6,0)=0,"-",VLOOKUP(Tabulka4[[#This Row],[start. č.]],'3. REGISTRACE'!B:G,6,0))))</f>
        <v>13-34</v>
      </c>
      <c r="M63" s="44">
        <f>IF(Tabulka4[[#This Row],[kategorie]]="-","-",COUNTIFS(G$10:G63,Tabulka4[[#This Row],[m/ž]],L$10:L63,Tabulka4[[#This Row],[kategorie]]))</f>
        <v>3</v>
      </c>
      <c r="N63" s="57" t="str">
        <f>IF(AND(ISBLANK(H63),ISBLANK(I62),ISBLANK(J62)),"-",IF(K63&gt;=MAX(K$10:K63),"ok","chyba!!!"))</f>
        <v>ok</v>
      </c>
    </row>
    <row r="64" spans="2:14" x14ac:dyDescent="0.2">
      <c r="B64" s="44">
        <v>55</v>
      </c>
      <c r="C64" s="45">
        <v>101</v>
      </c>
      <c r="D64" s="21" t="str">
        <f>IF(ISBLANK(Tabulka4[[#This Row],[start. č.]]),"-",IF(ISERROR(VLOOKUP(Tabulka4[[#This Row],[start. č.]],'3. REGISTRACE'!B:F,2,0)),"start. č. nebylo registrováno!",VLOOKUP(Tabulka4[[#This Row],[start. č.]],'3. REGISTRACE'!B:F,2,0)))</f>
        <v>Dokulilová Ludmila</v>
      </c>
      <c r="E64" s="18">
        <f>IF(ISBLANK(Tabulka4[[#This Row],[start. č.]]),"-",IF(ISERROR(VLOOKUP(Tabulka4[[#This Row],[start. č.]],'3. REGISTRACE'!B:F,3,0)),"-",VLOOKUP(Tabulka4[[#This Row],[start. č.]],'3. REGISTRACE'!B:F,3,0)))</f>
        <v>1962</v>
      </c>
      <c r="F64" s="46" t="str">
        <f>IF(ISBLANK(Tabulka4[[#This Row],[start. č.]]),"-",IF(Tabulka4[[#This Row],[příjmení a jméno]]="start. č. nebylo registrováno!","-",IF(VLOOKUP(Tabulka4[[#This Row],[start. č.]],'3. REGISTRACE'!B:F,4,0)=0,"-",VLOOKUP(Tabulka4[[#This Row],[start. č.]],'3. REGISTRACE'!B:F,4,0))))</f>
        <v>TŘI BĚŽCI</v>
      </c>
      <c r="G64" s="18" t="str">
        <f>IF(ISBLANK(Tabulka4[[#This Row],[start. č.]]),"-",IF(Tabulka4[[#This Row],[příjmení a jméno]]="start. č. nebylo registrováno!","-",IF(VLOOKUP(Tabulka4[[#This Row],[start. č.]],'3. REGISTRACE'!B:F,5,0)=0,"-",VLOOKUP(Tabulka4[[#This Row],[start. č.]],'3. REGISTRACE'!B:F,5,0))))</f>
        <v>Z</v>
      </c>
      <c r="H64" s="52"/>
      <c r="I64" s="59">
        <v>45</v>
      </c>
      <c r="J64" s="60">
        <v>29</v>
      </c>
      <c r="K64" s="42">
        <f>TIME(Tabulka4[[#This Row],[hod]],Tabulka4[[#This Row],[min]],Tabulka4[[#This Row],[sek]])</f>
        <v>3.1585648148148147E-2</v>
      </c>
      <c r="L64" s="18" t="str">
        <f>IF(ISBLANK(Tabulka4[[#This Row],[start. č.]]),"-",IF(Tabulka4[[#This Row],[příjmení a jméno]]="start. č. nebylo registrováno!","-",IF(VLOOKUP(Tabulka4[[#This Row],[start. č.]],'3. REGISTRACE'!B:G,6,0)=0,"-",VLOOKUP(Tabulka4[[#This Row],[start. č.]],'3. REGISTRACE'!B:G,6,0))))</f>
        <v>50+</v>
      </c>
      <c r="M64" s="44">
        <f>IF(Tabulka4[[#This Row],[kategorie]]="-","-",COUNTIFS(G$10:G64,Tabulka4[[#This Row],[m/ž]],L$10:L64,Tabulka4[[#This Row],[kategorie]]))</f>
        <v>1</v>
      </c>
      <c r="N64" s="57" t="str">
        <f>IF(AND(ISBLANK(H64),ISBLANK(I63),ISBLANK(J63)),"-",IF(K64&gt;=MAX(K$10:K64),"ok","chyba!!!"))</f>
        <v>ok</v>
      </c>
    </row>
    <row r="65" spans="2:14" x14ac:dyDescent="0.2">
      <c r="B65" s="44">
        <v>56</v>
      </c>
      <c r="C65" s="45">
        <v>89</v>
      </c>
      <c r="D65" s="21" t="str">
        <f>IF(ISBLANK(Tabulka4[[#This Row],[start. č.]]),"-",IF(ISERROR(VLOOKUP(Tabulka4[[#This Row],[start. č.]],'3. REGISTRACE'!B:F,2,0)),"start. č. nebylo registrováno!",VLOOKUP(Tabulka4[[#This Row],[start. č.]],'3. REGISTRACE'!B:F,2,0)))</f>
        <v>Zrno Vladimír</v>
      </c>
      <c r="E65" s="18">
        <f>IF(ISBLANK(Tabulka4[[#This Row],[start. č.]]),"-",IF(ISERROR(VLOOKUP(Tabulka4[[#This Row],[start. č.]],'3. REGISTRACE'!B:F,3,0)),"-",VLOOKUP(Tabulka4[[#This Row],[start. č.]],'3. REGISTRACE'!B:F,3,0)))</f>
        <v>1953</v>
      </c>
      <c r="F65" s="46" t="str">
        <f>IF(ISBLANK(Tabulka4[[#This Row],[start. č.]]),"-",IF(Tabulka4[[#This Row],[příjmení a jméno]]="start. č. nebylo registrováno!","-",IF(VLOOKUP(Tabulka4[[#This Row],[start. č.]],'3. REGISTRACE'!B:F,4,0)=0,"-",VLOOKUP(Tabulka4[[#This Row],[start. č.]],'3. REGISTRACE'!B:F,4,0))))</f>
        <v>Pacov</v>
      </c>
      <c r="G65" s="18" t="str">
        <f>IF(ISBLANK(Tabulka4[[#This Row],[start. č.]]),"-",IF(Tabulka4[[#This Row],[příjmení a jméno]]="start. č. nebylo registrováno!","-",IF(VLOOKUP(Tabulka4[[#This Row],[start. č.]],'3. REGISTRACE'!B:F,5,0)=0,"-",VLOOKUP(Tabulka4[[#This Row],[start. č.]],'3. REGISTRACE'!B:F,5,0))))</f>
        <v>M</v>
      </c>
      <c r="H65" s="52"/>
      <c r="I65" s="59">
        <v>46</v>
      </c>
      <c r="J65" s="60">
        <v>7</v>
      </c>
      <c r="K65" s="42">
        <f>TIME(Tabulka4[[#This Row],[hod]],Tabulka4[[#This Row],[min]],Tabulka4[[#This Row],[sek]])</f>
        <v>3.2025462962962964E-2</v>
      </c>
      <c r="L65" s="18" t="str">
        <f>IF(ISBLANK(Tabulka4[[#This Row],[start. č.]]),"-",IF(Tabulka4[[#This Row],[příjmení a jméno]]="start. č. nebylo registrováno!","-",IF(VLOOKUP(Tabulka4[[#This Row],[start. č.]],'3. REGISTRACE'!B:G,6,0)=0,"-",VLOOKUP(Tabulka4[[#This Row],[start. č.]],'3. REGISTRACE'!B:G,6,0))))</f>
        <v>50+</v>
      </c>
      <c r="M65" s="44">
        <f>IF(Tabulka4[[#This Row],[kategorie]]="-","-",COUNTIFS(G$10:G65,Tabulka4[[#This Row],[m/ž]],L$10:L65,Tabulka4[[#This Row],[kategorie]]))</f>
        <v>8</v>
      </c>
      <c r="N65" s="57" t="str">
        <f>IF(AND(ISBLANK(H65),ISBLANK(I64),ISBLANK(J64)),"-",IF(K65&gt;=MAX(K$10:K65),"ok","chyba!!!"))</f>
        <v>ok</v>
      </c>
    </row>
    <row r="66" spans="2:14" x14ac:dyDescent="0.2">
      <c r="B66" s="44">
        <v>57</v>
      </c>
      <c r="C66" s="45">
        <v>63</v>
      </c>
      <c r="D66" s="21" t="str">
        <f>IF(ISBLANK(Tabulka4[[#This Row],[start. č.]]),"-",IF(ISERROR(VLOOKUP(Tabulka4[[#This Row],[start. č.]],'3. REGISTRACE'!B:F,2,0)),"start. č. nebylo registrováno!",VLOOKUP(Tabulka4[[#This Row],[start. č.]],'3. REGISTRACE'!B:F,2,0)))</f>
        <v>Vrána Jan</v>
      </c>
      <c r="E66" s="18">
        <f>IF(ISBLANK(Tabulka4[[#This Row],[start. č.]]),"-",IF(ISERROR(VLOOKUP(Tabulka4[[#This Row],[start. č.]],'3. REGISTRACE'!B:F,3,0)),"-",VLOOKUP(Tabulka4[[#This Row],[start. č.]],'3. REGISTRACE'!B:F,3,0)))</f>
        <v>1973</v>
      </c>
      <c r="F66" s="46" t="str">
        <f>IF(ISBLANK(Tabulka4[[#This Row],[start. č.]]),"-",IF(Tabulka4[[#This Row],[příjmení a jméno]]="start. č. nebylo registrováno!","-",IF(VLOOKUP(Tabulka4[[#This Row],[start. č.]],'3. REGISTRACE'!B:F,4,0)=0,"-",VLOOKUP(Tabulka4[[#This Row],[start. č.]],'3. REGISTRACE'!B:F,4,0))))</f>
        <v>Tým Dejvid</v>
      </c>
      <c r="G66" s="18" t="str">
        <f>IF(ISBLANK(Tabulka4[[#This Row],[start. č.]]),"-",IF(Tabulka4[[#This Row],[příjmení a jméno]]="start. č. nebylo registrováno!","-",IF(VLOOKUP(Tabulka4[[#This Row],[start. č.]],'3. REGISTRACE'!B:F,5,0)=0,"-",VLOOKUP(Tabulka4[[#This Row],[start. č.]],'3. REGISTRACE'!B:F,5,0))))</f>
        <v>M</v>
      </c>
      <c r="H66" s="52"/>
      <c r="I66" s="59">
        <v>46</v>
      </c>
      <c r="J66" s="60">
        <v>21</v>
      </c>
      <c r="K66" s="42">
        <f>TIME(Tabulka4[[#This Row],[hod]],Tabulka4[[#This Row],[min]],Tabulka4[[#This Row],[sek]])</f>
        <v>3.2187500000000001E-2</v>
      </c>
      <c r="L66" s="18" t="str">
        <f>IF(ISBLANK(Tabulka4[[#This Row],[start. č.]]),"-",IF(Tabulka4[[#This Row],[příjmení a jméno]]="start. č. nebylo registrováno!","-",IF(VLOOKUP(Tabulka4[[#This Row],[start. č.]],'3. REGISTRACE'!B:G,6,0)=0,"-",VLOOKUP(Tabulka4[[#This Row],[start. č.]],'3. REGISTRACE'!B:G,6,0))))</f>
        <v>35-49</v>
      </c>
      <c r="M66" s="44">
        <f>IF(Tabulka4[[#This Row],[kategorie]]="-","-",COUNTIFS(G$10:G66,Tabulka4[[#This Row],[m/ž]],L$10:L66,Tabulka4[[#This Row],[kategorie]]))</f>
        <v>29</v>
      </c>
      <c r="N66" s="57" t="str">
        <f>IF(AND(ISBLANK(H66),ISBLANK(I65),ISBLANK(J65)),"-",IF(K66&gt;=MAX(K$10:K66),"ok","chyba!!!"))</f>
        <v>ok</v>
      </c>
    </row>
    <row r="67" spans="2:14" x14ac:dyDescent="0.2">
      <c r="B67" s="44">
        <v>58</v>
      </c>
      <c r="C67" s="45">
        <v>61</v>
      </c>
      <c r="D67" s="21" t="str">
        <f>IF(ISBLANK(Tabulka4[[#This Row],[start. č.]]),"-",IF(ISERROR(VLOOKUP(Tabulka4[[#This Row],[start. č.]],'3. REGISTRACE'!B:F,2,0)),"start. č. nebylo registrováno!",VLOOKUP(Tabulka4[[#This Row],[start. č.]],'3. REGISTRACE'!B:F,2,0)))</f>
        <v>Dudová Klára</v>
      </c>
      <c r="E67" s="18">
        <f>IF(ISBLANK(Tabulka4[[#This Row],[start. č.]]),"-",IF(ISERROR(VLOOKUP(Tabulka4[[#This Row],[start. č.]],'3. REGISTRACE'!B:F,3,0)),"-",VLOOKUP(Tabulka4[[#This Row],[start. č.]],'3. REGISTRACE'!B:F,3,0)))</f>
        <v>1993</v>
      </c>
      <c r="F67" s="46" t="str">
        <f>IF(ISBLANK(Tabulka4[[#This Row],[start. č.]]),"-",IF(Tabulka4[[#This Row],[příjmení a jméno]]="start. č. nebylo registrováno!","-",IF(VLOOKUP(Tabulka4[[#This Row],[start. č.]],'3. REGISTRACE'!B:F,4,0)=0,"-",VLOOKUP(Tabulka4[[#This Row],[start. č.]],'3. REGISTRACE'!B:F,4,0))))</f>
        <v>Tým Dejvid</v>
      </c>
      <c r="G67" s="18" t="str">
        <f>IF(ISBLANK(Tabulka4[[#This Row],[start. č.]]),"-",IF(Tabulka4[[#This Row],[příjmení a jméno]]="start. č. nebylo registrováno!","-",IF(VLOOKUP(Tabulka4[[#This Row],[start. č.]],'3. REGISTRACE'!B:F,5,0)=0,"-",VLOOKUP(Tabulka4[[#This Row],[start. č.]],'3. REGISTRACE'!B:F,5,0))))</f>
        <v>Z</v>
      </c>
      <c r="H67" s="52"/>
      <c r="I67" s="59">
        <v>46</v>
      </c>
      <c r="J67" s="60">
        <v>25</v>
      </c>
      <c r="K67" s="42">
        <f>TIME(Tabulka4[[#This Row],[hod]],Tabulka4[[#This Row],[min]],Tabulka4[[#This Row],[sek]])</f>
        <v>3.2233796296296295E-2</v>
      </c>
      <c r="L67" s="18" t="str">
        <f>IF(ISBLANK(Tabulka4[[#This Row],[start. č.]]),"-",IF(Tabulka4[[#This Row],[příjmení a jméno]]="start. č. nebylo registrováno!","-",IF(VLOOKUP(Tabulka4[[#This Row],[start. č.]],'3. REGISTRACE'!B:G,6,0)=0,"-",VLOOKUP(Tabulka4[[#This Row],[start. č.]],'3. REGISTRACE'!B:G,6,0))))</f>
        <v>13-34</v>
      </c>
      <c r="M67" s="44">
        <f>IF(Tabulka4[[#This Row],[kategorie]]="-","-",COUNTIFS(G$10:G67,Tabulka4[[#This Row],[m/ž]],L$10:L67,Tabulka4[[#This Row],[kategorie]]))</f>
        <v>4</v>
      </c>
      <c r="N67" s="57" t="str">
        <f>IF(AND(ISBLANK(H67),ISBLANK(I66),ISBLANK(J66)),"-",IF(K67&gt;=MAX(K$10:K67),"ok","chyba!!!"))</f>
        <v>ok</v>
      </c>
    </row>
    <row r="68" spans="2:14" x14ac:dyDescent="0.2">
      <c r="B68" s="44">
        <v>59</v>
      </c>
      <c r="C68" s="45">
        <v>62</v>
      </c>
      <c r="D68" s="21" t="str">
        <f>IF(ISBLANK(Tabulka4[[#This Row],[start. č.]]),"-",IF(ISERROR(VLOOKUP(Tabulka4[[#This Row],[start. č.]],'3. REGISTRACE'!B:F,2,0)),"start. č. nebylo registrováno!",VLOOKUP(Tabulka4[[#This Row],[start. č.]],'3. REGISTRACE'!B:F,2,0)))</f>
        <v>Pinl Michal</v>
      </c>
      <c r="E68" s="18">
        <f>IF(ISBLANK(Tabulka4[[#This Row],[start. č.]]),"-",IF(ISERROR(VLOOKUP(Tabulka4[[#This Row],[start. č.]],'3. REGISTRACE'!B:F,3,0)),"-",VLOOKUP(Tabulka4[[#This Row],[start. č.]],'3. REGISTRACE'!B:F,3,0)))</f>
        <v>1968</v>
      </c>
      <c r="F68" s="46" t="str">
        <f>IF(ISBLANK(Tabulka4[[#This Row],[start. č.]]),"-",IF(Tabulka4[[#This Row],[příjmení a jméno]]="start. č. nebylo registrováno!","-",IF(VLOOKUP(Tabulka4[[#This Row],[start. č.]],'3. REGISTRACE'!B:F,4,0)=0,"-",VLOOKUP(Tabulka4[[#This Row],[start. č.]],'3. REGISTRACE'!B:F,4,0))))</f>
        <v>Rudolfov</v>
      </c>
      <c r="G68" s="18" t="str">
        <f>IF(ISBLANK(Tabulka4[[#This Row],[start. č.]]),"-",IF(Tabulka4[[#This Row],[příjmení a jméno]]="start. č. nebylo registrováno!","-",IF(VLOOKUP(Tabulka4[[#This Row],[start. č.]],'3. REGISTRACE'!B:F,5,0)=0,"-",VLOOKUP(Tabulka4[[#This Row],[start. č.]],'3. REGISTRACE'!B:F,5,0))))</f>
        <v>M</v>
      </c>
      <c r="H68" s="52"/>
      <c r="I68" s="59">
        <v>46</v>
      </c>
      <c r="J68" s="60">
        <v>57</v>
      </c>
      <c r="K68" s="42">
        <f>TIME(Tabulka4[[#This Row],[hod]],Tabulka4[[#This Row],[min]],Tabulka4[[#This Row],[sek]])</f>
        <v>3.260416666666667E-2</v>
      </c>
      <c r="L68" s="18" t="str">
        <f>IF(ISBLANK(Tabulka4[[#This Row],[start. č.]]),"-",IF(Tabulka4[[#This Row],[příjmení a jméno]]="start. č. nebylo registrováno!","-",IF(VLOOKUP(Tabulka4[[#This Row],[start. č.]],'3. REGISTRACE'!B:G,6,0)=0,"-",VLOOKUP(Tabulka4[[#This Row],[start. č.]],'3. REGISTRACE'!B:G,6,0))))</f>
        <v>50+</v>
      </c>
      <c r="M68" s="44">
        <f>IF(Tabulka4[[#This Row],[kategorie]]="-","-",COUNTIFS(G$10:G68,Tabulka4[[#This Row],[m/ž]],L$10:L68,Tabulka4[[#This Row],[kategorie]]))</f>
        <v>9</v>
      </c>
      <c r="N68" s="57" t="str">
        <f>IF(AND(ISBLANK(H68),ISBLANK(I67),ISBLANK(J67)),"-",IF(K68&gt;=MAX(K$10:K68),"ok","chyba!!!"))</f>
        <v>ok</v>
      </c>
    </row>
    <row r="69" spans="2:14" x14ac:dyDescent="0.2">
      <c r="B69" s="44">
        <v>60</v>
      </c>
      <c r="C69" s="45">
        <v>84</v>
      </c>
      <c r="D69" s="21" t="str">
        <f>IF(ISBLANK(Tabulka4[[#This Row],[start. č.]]),"-",IF(ISERROR(VLOOKUP(Tabulka4[[#This Row],[start. č.]],'3. REGISTRACE'!B:F,2,0)),"start. č. nebylo registrováno!",VLOOKUP(Tabulka4[[#This Row],[start. č.]],'3. REGISTRACE'!B:F,2,0)))</f>
        <v>Hruška Radek</v>
      </c>
      <c r="E69" s="18">
        <f>IF(ISBLANK(Tabulka4[[#This Row],[start. č.]]),"-",IF(ISERROR(VLOOKUP(Tabulka4[[#This Row],[start. č.]],'3. REGISTRACE'!B:F,3,0)),"-",VLOOKUP(Tabulka4[[#This Row],[start. č.]],'3. REGISTRACE'!B:F,3,0)))</f>
        <v>1965</v>
      </c>
      <c r="F69" s="46" t="str">
        <f>IF(ISBLANK(Tabulka4[[#This Row],[start. č.]]),"-",IF(Tabulka4[[#This Row],[příjmení a jméno]]="start. č. nebylo registrováno!","-",IF(VLOOKUP(Tabulka4[[#This Row],[start. č.]],'3. REGISTRACE'!B:F,4,0)=0,"-",VLOOKUP(Tabulka4[[#This Row],[start. č.]],'3. REGISTRACE'!B:F,4,0))))</f>
        <v>PAVUS Veselí nad Lužnicí</v>
      </c>
      <c r="G69" s="18" t="str">
        <f>IF(ISBLANK(Tabulka4[[#This Row],[start. č.]]),"-",IF(Tabulka4[[#This Row],[příjmení a jméno]]="start. č. nebylo registrováno!","-",IF(VLOOKUP(Tabulka4[[#This Row],[start. č.]],'3. REGISTRACE'!B:F,5,0)=0,"-",VLOOKUP(Tabulka4[[#This Row],[start. č.]],'3. REGISTRACE'!B:F,5,0))))</f>
        <v>M</v>
      </c>
      <c r="H69" s="52"/>
      <c r="I69" s="59">
        <v>47</v>
      </c>
      <c r="J69" s="60">
        <v>5</v>
      </c>
      <c r="K69" s="42">
        <f>TIME(Tabulka4[[#This Row],[hod]],Tabulka4[[#This Row],[min]],Tabulka4[[#This Row],[sek]])</f>
        <v>3.2696759259259259E-2</v>
      </c>
      <c r="L69" s="18" t="str">
        <f>IF(ISBLANK(Tabulka4[[#This Row],[start. č.]]),"-",IF(Tabulka4[[#This Row],[příjmení a jméno]]="start. č. nebylo registrováno!","-",IF(VLOOKUP(Tabulka4[[#This Row],[start. č.]],'3. REGISTRACE'!B:G,6,0)=0,"-",VLOOKUP(Tabulka4[[#This Row],[start. č.]],'3. REGISTRACE'!B:G,6,0))))</f>
        <v>50+</v>
      </c>
      <c r="M69" s="44">
        <f>IF(Tabulka4[[#This Row],[kategorie]]="-","-",COUNTIFS(G$10:G69,Tabulka4[[#This Row],[m/ž]],L$10:L69,Tabulka4[[#This Row],[kategorie]]))</f>
        <v>10</v>
      </c>
      <c r="N69" s="57" t="str">
        <f>IF(AND(ISBLANK(H69),ISBLANK(I68),ISBLANK(J68)),"-",IF(K69&gt;=MAX(K$10:K69),"ok","chyba!!!"))</f>
        <v>ok</v>
      </c>
    </row>
    <row r="70" spans="2:14" x14ac:dyDescent="0.2">
      <c r="B70" s="44">
        <v>61</v>
      </c>
      <c r="C70" s="45">
        <v>111</v>
      </c>
      <c r="D70" s="21" t="str">
        <f>IF(ISBLANK(Tabulka4[[#This Row],[start. č.]]),"-",IF(ISERROR(VLOOKUP(Tabulka4[[#This Row],[start. č.]],'3. REGISTRACE'!B:F,2,0)),"start. č. nebylo registrováno!",VLOOKUP(Tabulka4[[#This Row],[start. č.]],'3. REGISTRACE'!B:F,2,0)))</f>
        <v>Přibyl Ivan</v>
      </c>
      <c r="E70" s="18">
        <f>IF(ISBLANK(Tabulka4[[#This Row],[start. č.]]),"-",IF(ISERROR(VLOOKUP(Tabulka4[[#This Row],[start. č.]],'3. REGISTRACE'!B:F,3,0)),"-",VLOOKUP(Tabulka4[[#This Row],[start. č.]],'3. REGISTRACE'!B:F,3,0)))</f>
        <v>1973</v>
      </c>
      <c r="F70" s="46" t="str">
        <f>IF(ISBLANK(Tabulka4[[#This Row],[start. č.]]),"-",IF(Tabulka4[[#This Row],[příjmení a jméno]]="start. č. nebylo registrováno!","-",IF(VLOOKUP(Tabulka4[[#This Row],[start. č.]],'3. REGISTRACE'!B:F,4,0)=0,"-",VLOOKUP(Tabulka4[[#This Row],[start. č.]],'3. REGISTRACE'!B:F,4,0))))</f>
        <v>Veselí nad Lužnicí</v>
      </c>
      <c r="G70" s="18" t="str">
        <f>IF(ISBLANK(Tabulka4[[#This Row],[start. č.]]),"-",IF(Tabulka4[[#This Row],[příjmení a jméno]]="start. č. nebylo registrováno!","-",IF(VLOOKUP(Tabulka4[[#This Row],[start. č.]],'3. REGISTRACE'!B:F,5,0)=0,"-",VLOOKUP(Tabulka4[[#This Row],[start. č.]],'3. REGISTRACE'!B:F,5,0))))</f>
        <v>M</v>
      </c>
      <c r="H70" s="52"/>
      <c r="I70" s="59">
        <v>47</v>
      </c>
      <c r="J70" s="60">
        <v>14</v>
      </c>
      <c r="K70" s="42">
        <f>TIME(Tabulka4[[#This Row],[hod]],Tabulka4[[#This Row],[min]],Tabulka4[[#This Row],[sek]])</f>
        <v>3.2800925925925928E-2</v>
      </c>
      <c r="L70" s="18" t="str">
        <f>IF(ISBLANK(Tabulka4[[#This Row],[start. č.]]),"-",IF(Tabulka4[[#This Row],[příjmení a jméno]]="start. č. nebylo registrováno!","-",IF(VLOOKUP(Tabulka4[[#This Row],[start. č.]],'3. REGISTRACE'!B:G,6,0)=0,"-",VLOOKUP(Tabulka4[[#This Row],[start. č.]],'3. REGISTRACE'!B:G,6,0))))</f>
        <v>35-49</v>
      </c>
      <c r="M70" s="44">
        <f>IF(Tabulka4[[#This Row],[kategorie]]="-","-",COUNTIFS(G$10:G70,Tabulka4[[#This Row],[m/ž]],L$10:L70,Tabulka4[[#This Row],[kategorie]]))</f>
        <v>30</v>
      </c>
      <c r="N70" s="57" t="str">
        <f>IF(AND(ISBLANK(H70),ISBLANK(I69),ISBLANK(J69)),"-",IF(K70&gt;=MAX(K$10:K70),"ok","chyba!!!"))</f>
        <v>ok</v>
      </c>
    </row>
    <row r="71" spans="2:14" x14ac:dyDescent="0.2">
      <c r="B71" s="44">
        <v>62</v>
      </c>
      <c r="C71" s="45">
        <v>7</v>
      </c>
      <c r="D71" s="21" t="str">
        <f>IF(ISBLANK(Tabulka4[[#This Row],[start. č.]]),"-",IF(ISERROR(VLOOKUP(Tabulka4[[#This Row],[start. č.]],'3. REGISTRACE'!B:F,2,0)),"start. č. nebylo registrováno!",VLOOKUP(Tabulka4[[#This Row],[start. č.]],'3. REGISTRACE'!B:F,2,0)))</f>
        <v>Habara Jan</v>
      </c>
      <c r="E71" s="18">
        <f>IF(ISBLANK(Tabulka4[[#This Row],[start. č.]]),"-",IF(ISERROR(VLOOKUP(Tabulka4[[#This Row],[start. č.]],'3. REGISTRACE'!B:F,3,0)),"-",VLOOKUP(Tabulka4[[#This Row],[start. č.]],'3. REGISTRACE'!B:F,3,0)))</f>
        <v>1972</v>
      </c>
      <c r="F71" s="46" t="str">
        <f>IF(ISBLANK(Tabulka4[[#This Row],[start. č.]]),"-",IF(Tabulka4[[#This Row],[příjmení a jméno]]="start. č. nebylo registrováno!","-",IF(VLOOKUP(Tabulka4[[#This Row],[start. č.]],'3. REGISTRACE'!B:F,4,0)=0,"-",VLOOKUP(Tabulka4[[#This Row],[start. č.]],'3. REGISTRACE'!B:F,4,0))))</f>
        <v>Veselí nad Lužnicí</v>
      </c>
      <c r="G71" s="18" t="str">
        <f>IF(ISBLANK(Tabulka4[[#This Row],[start. č.]]),"-",IF(Tabulka4[[#This Row],[příjmení a jméno]]="start. č. nebylo registrováno!","-",IF(VLOOKUP(Tabulka4[[#This Row],[start. č.]],'3. REGISTRACE'!B:F,5,0)=0,"-",VLOOKUP(Tabulka4[[#This Row],[start. č.]],'3. REGISTRACE'!B:F,5,0))))</f>
        <v>M</v>
      </c>
      <c r="H71" s="52"/>
      <c r="I71" s="59">
        <v>47</v>
      </c>
      <c r="J71" s="60">
        <v>15</v>
      </c>
      <c r="K71" s="42">
        <f>TIME(Tabulka4[[#This Row],[hod]],Tabulka4[[#This Row],[min]],Tabulka4[[#This Row],[sek]])</f>
        <v>3.2812500000000001E-2</v>
      </c>
      <c r="L71" s="18" t="str">
        <f>IF(ISBLANK(Tabulka4[[#This Row],[start. č.]]),"-",IF(Tabulka4[[#This Row],[příjmení a jméno]]="start. č. nebylo registrováno!","-",IF(VLOOKUP(Tabulka4[[#This Row],[start. č.]],'3. REGISTRACE'!B:G,6,0)=0,"-",VLOOKUP(Tabulka4[[#This Row],[start. č.]],'3. REGISTRACE'!B:G,6,0))))</f>
        <v>35-49</v>
      </c>
      <c r="M71" s="44">
        <f>IF(Tabulka4[[#This Row],[kategorie]]="-","-",COUNTIFS(G$10:G71,Tabulka4[[#This Row],[m/ž]],L$10:L71,Tabulka4[[#This Row],[kategorie]]))</f>
        <v>31</v>
      </c>
      <c r="N71" s="57" t="str">
        <f>IF(AND(ISBLANK(H71),ISBLANK(I70),ISBLANK(J70)),"-",IF(K71&gt;=MAX(K$10:K71),"ok","chyba!!!"))</f>
        <v>ok</v>
      </c>
    </row>
    <row r="72" spans="2:14" x14ac:dyDescent="0.2">
      <c r="B72" s="44">
        <v>63</v>
      </c>
      <c r="C72" s="45">
        <v>60</v>
      </c>
      <c r="D72" s="21" t="str">
        <f>IF(ISBLANK(Tabulka4[[#This Row],[start. č.]]),"-",IF(ISERROR(VLOOKUP(Tabulka4[[#This Row],[start. č.]],'3. REGISTRACE'!B:F,2,0)),"start. č. nebylo registrováno!",VLOOKUP(Tabulka4[[#This Row],[start. č.]],'3. REGISTRACE'!B:F,2,0)))</f>
        <v>Kohout Luděk</v>
      </c>
      <c r="E72" s="18">
        <f>IF(ISBLANK(Tabulka4[[#This Row],[start. č.]]),"-",IF(ISERROR(VLOOKUP(Tabulka4[[#This Row],[start. č.]],'3. REGISTRACE'!B:F,3,0)),"-",VLOOKUP(Tabulka4[[#This Row],[start. č.]],'3. REGISTRACE'!B:F,3,0)))</f>
        <v>1965</v>
      </c>
      <c r="F72" s="46" t="str">
        <f>IF(ISBLANK(Tabulka4[[#This Row],[start. č.]]),"-",IF(Tabulka4[[#This Row],[příjmení a jméno]]="start. č. nebylo registrováno!","-",IF(VLOOKUP(Tabulka4[[#This Row],[start. č.]],'3. REGISTRACE'!B:F,4,0)=0,"-",VLOOKUP(Tabulka4[[#This Row],[start. č.]],'3. REGISTRACE'!B:F,4,0))))</f>
        <v>Nová Ves</v>
      </c>
      <c r="G72" s="18" t="str">
        <f>IF(ISBLANK(Tabulka4[[#This Row],[start. č.]]),"-",IF(Tabulka4[[#This Row],[příjmení a jméno]]="start. č. nebylo registrováno!","-",IF(VLOOKUP(Tabulka4[[#This Row],[start. č.]],'3. REGISTRACE'!B:F,5,0)=0,"-",VLOOKUP(Tabulka4[[#This Row],[start. č.]],'3. REGISTRACE'!B:F,5,0))))</f>
        <v>M</v>
      </c>
      <c r="H72" s="52"/>
      <c r="I72" s="59">
        <v>47</v>
      </c>
      <c r="J72" s="60">
        <v>42</v>
      </c>
      <c r="K72" s="42">
        <f>TIME(Tabulka4[[#This Row],[hod]],Tabulka4[[#This Row],[min]],Tabulka4[[#This Row],[sek]])</f>
        <v>3.3125000000000002E-2</v>
      </c>
      <c r="L72" s="18" t="str">
        <f>IF(ISBLANK(Tabulka4[[#This Row],[start. č.]]),"-",IF(Tabulka4[[#This Row],[příjmení a jméno]]="start. č. nebylo registrováno!","-",IF(VLOOKUP(Tabulka4[[#This Row],[start. č.]],'3. REGISTRACE'!B:G,6,0)=0,"-",VLOOKUP(Tabulka4[[#This Row],[start. č.]],'3. REGISTRACE'!B:G,6,0))))</f>
        <v>50+</v>
      </c>
      <c r="M72" s="44">
        <f>IF(Tabulka4[[#This Row],[kategorie]]="-","-",COUNTIFS(G$10:G72,Tabulka4[[#This Row],[m/ž]],L$10:L72,Tabulka4[[#This Row],[kategorie]]))</f>
        <v>11</v>
      </c>
      <c r="N72" s="57" t="str">
        <f>IF(AND(ISBLANK(H72),ISBLANK(I71),ISBLANK(J71)),"-",IF(K72&gt;=MAX(K$10:K72),"ok","chyba!!!"))</f>
        <v>ok</v>
      </c>
    </row>
    <row r="73" spans="2:14" x14ac:dyDescent="0.2">
      <c r="B73" s="44">
        <v>64</v>
      </c>
      <c r="C73" s="45">
        <v>6</v>
      </c>
      <c r="D73" s="21" t="str">
        <f>IF(ISBLANK(Tabulka4[[#This Row],[start. č.]]),"-",IF(ISERROR(VLOOKUP(Tabulka4[[#This Row],[start. č.]],'3. REGISTRACE'!B:F,2,0)),"start. č. nebylo registrováno!",VLOOKUP(Tabulka4[[#This Row],[start. č.]],'3. REGISTRACE'!B:F,2,0)))</f>
        <v>Somogyi Dániel</v>
      </c>
      <c r="E73" s="18">
        <f>IF(ISBLANK(Tabulka4[[#This Row],[start. č.]]),"-",IF(ISERROR(VLOOKUP(Tabulka4[[#This Row],[start. č.]],'3. REGISTRACE'!B:F,3,0)),"-",VLOOKUP(Tabulka4[[#This Row],[start. č.]],'3. REGISTRACE'!B:F,3,0)))</f>
        <v>1979</v>
      </c>
      <c r="F73" s="46" t="str">
        <f>IF(ISBLANK(Tabulka4[[#This Row],[start. č.]]),"-",IF(Tabulka4[[#This Row],[příjmení a jméno]]="start. č. nebylo registrováno!","-",IF(VLOOKUP(Tabulka4[[#This Row],[start. č.]],'3. REGISTRACE'!B:F,4,0)=0,"-",VLOOKUP(Tabulka4[[#This Row],[start. č.]],'3. REGISTRACE'!B:F,4,0))))</f>
        <v>Třeboň</v>
      </c>
      <c r="G73" s="18" t="str">
        <f>IF(ISBLANK(Tabulka4[[#This Row],[start. č.]]),"-",IF(Tabulka4[[#This Row],[příjmení a jméno]]="start. č. nebylo registrováno!","-",IF(VLOOKUP(Tabulka4[[#This Row],[start. č.]],'3. REGISTRACE'!B:F,5,0)=0,"-",VLOOKUP(Tabulka4[[#This Row],[start. č.]],'3. REGISTRACE'!B:F,5,0))))</f>
        <v>M</v>
      </c>
      <c r="H73" s="52"/>
      <c r="I73" s="59">
        <v>47</v>
      </c>
      <c r="J73" s="60">
        <v>48</v>
      </c>
      <c r="K73" s="42">
        <f>TIME(Tabulka4[[#This Row],[hod]],Tabulka4[[#This Row],[min]],Tabulka4[[#This Row],[sek]])</f>
        <v>3.3194444444444443E-2</v>
      </c>
      <c r="L73" s="18" t="str">
        <f>IF(ISBLANK(Tabulka4[[#This Row],[start. č.]]),"-",IF(Tabulka4[[#This Row],[příjmení a jméno]]="start. č. nebylo registrováno!","-",IF(VLOOKUP(Tabulka4[[#This Row],[start. č.]],'3. REGISTRACE'!B:G,6,0)=0,"-",VLOOKUP(Tabulka4[[#This Row],[start. č.]],'3. REGISTRACE'!B:G,6,0))))</f>
        <v>35-49</v>
      </c>
      <c r="M73" s="44">
        <f>IF(Tabulka4[[#This Row],[kategorie]]="-","-",COUNTIFS(G$10:G73,Tabulka4[[#This Row],[m/ž]],L$10:L73,Tabulka4[[#This Row],[kategorie]]))</f>
        <v>32</v>
      </c>
      <c r="N73" s="57" t="str">
        <f>IF(AND(ISBLANK(H73),ISBLANK(I72),ISBLANK(J72)),"-",IF(K73&gt;=MAX(K$10:K73),"ok","chyba!!!"))</f>
        <v>ok</v>
      </c>
    </row>
    <row r="74" spans="2:14" x14ac:dyDescent="0.2">
      <c r="B74" s="44">
        <v>65</v>
      </c>
      <c r="C74" s="45">
        <v>51</v>
      </c>
      <c r="D74" s="21" t="str">
        <f>IF(ISBLANK(Tabulka4[[#This Row],[start. č.]]),"-",IF(ISERROR(VLOOKUP(Tabulka4[[#This Row],[start. č.]],'3. REGISTRACE'!B:F,2,0)),"start. č. nebylo registrováno!",VLOOKUP(Tabulka4[[#This Row],[start. č.]],'3. REGISTRACE'!B:F,2,0)))</f>
        <v>Pleštilová Lucie</v>
      </c>
      <c r="E74" s="18">
        <f>IF(ISBLANK(Tabulka4[[#This Row],[start. č.]]),"-",IF(ISERROR(VLOOKUP(Tabulka4[[#This Row],[start. č.]],'3. REGISTRACE'!B:F,3,0)),"-",VLOOKUP(Tabulka4[[#This Row],[start. č.]],'3. REGISTRACE'!B:F,3,0)))</f>
        <v>1988</v>
      </c>
      <c r="F74" s="46" t="str">
        <f>IF(ISBLANK(Tabulka4[[#This Row],[start. č.]]),"-",IF(Tabulka4[[#This Row],[příjmení a jméno]]="start. č. nebylo registrováno!","-",IF(VLOOKUP(Tabulka4[[#This Row],[start. č.]],'3. REGISTRACE'!B:F,4,0)=0,"-",VLOOKUP(Tabulka4[[#This Row],[start. č.]],'3. REGISTRACE'!B:F,4,0))))</f>
        <v>PLNEJ PUPEK CB</v>
      </c>
      <c r="G74" s="18" t="str">
        <f>IF(ISBLANK(Tabulka4[[#This Row],[start. č.]]),"-",IF(Tabulka4[[#This Row],[příjmení a jméno]]="start. č. nebylo registrováno!","-",IF(VLOOKUP(Tabulka4[[#This Row],[start. č.]],'3. REGISTRACE'!B:F,5,0)=0,"-",VLOOKUP(Tabulka4[[#This Row],[start. č.]],'3. REGISTRACE'!B:F,5,0))))</f>
        <v>Z</v>
      </c>
      <c r="H74" s="52"/>
      <c r="I74" s="59">
        <v>47</v>
      </c>
      <c r="J74" s="60">
        <v>59</v>
      </c>
      <c r="K74" s="42">
        <f>TIME(Tabulka4[[#This Row],[hod]],Tabulka4[[#This Row],[min]],Tabulka4[[#This Row],[sek]])</f>
        <v>3.3321759259259259E-2</v>
      </c>
      <c r="L74" s="18" t="str">
        <f>IF(ISBLANK(Tabulka4[[#This Row],[start. č.]]),"-",IF(Tabulka4[[#This Row],[příjmení a jméno]]="start. č. nebylo registrováno!","-",IF(VLOOKUP(Tabulka4[[#This Row],[start. č.]],'3. REGISTRACE'!B:G,6,0)=0,"-",VLOOKUP(Tabulka4[[#This Row],[start. č.]],'3. REGISTRACE'!B:G,6,0))))</f>
        <v>13-34</v>
      </c>
      <c r="M74" s="44">
        <f>IF(Tabulka4[[#This Row],[kategorie]]="-","-",COUNTIFS(G$10:G74,Tabulka4[[#This Row],[m/ž]],L$10:L74,Tabulka4[[#This Row],[kategorie]]))</f>
        <v>5</v>
      </c>
      <c r="N74" s="57" t="str">
        <f>IF(AND(ISBLANK(H74),ISBLANK(I73),ISBLANK(J73)),"-",IF(K74&gt;=MAX(K$10:K74),"ok","chyba!!!"))</f>
        <v>ok</v>
      </c>
    </row>
    <row r="75" spans="2:14" x14ac:dyDescent="0.2">
      <c r="B75" s="44">
        <v>66</v>
      </c>
      <c r="C75" s="45">
        <v>113</v>
      </c>
      <c r="D75" s="21" t="str">
        <f>IF(ISBLANK(Tabulka4[[#This Row],[start. č.]]),"-",IF(ISERROR(VLOOKUP(Tabulka4[[#This Row],[start. č.]],'3. REGISTRACE'!B:F,2,0)),"start. č. nebylo registrováno!",VLOOKUP(Tabulka4[[#This Row],[start. č.]],'3. REGISTRACE'!B:F,2,0)))</f>
        <v>Lexa Jiří</v>
      </c>
      <c r="E75" s="18">
        <f>IF(ISBLANK(Tabulka4[[#This Row],[start. č.]]),"-",IF(ISERROR(VLOOKUP(Tabulka4[[#This Row],[start. č.]],'3. REGISTRACE'!B:F,3,0)),"-",VLOOKUP(Tabulka4[[#This Row],[start. č.]],'3. REGISTRACE'!B:F,3,0)))</f>
        <v>1971</v>
      </c>
      <c r="F75" s="46" t="str">
        <f>IF(ISBLANK(Tabulka4[[#This Row],[start. č.]]),"-",IF(Tabulka4[[#This Row],[příjmení a jméno]]="start. č. nebylo registrováno!","-",IF(VLOOKUP(Tabulka4[[#This Row],[start. č.]],'3. REGISTRACE'!B:F,4,0)=0,"-",VLOOKUP(Tabulka4[[#This Row],[start. č.]],'3. REGISTRACE'!B:F,4,0))))</f>
        <v>České Budějovice</v>
      </c>
      <c r="G75" s="18" t="str">
        <f>IF(ISBLANK(Tabulka4[[#This Row],[start. č.]]),"-",IF(Tabulka4[[#This Row],[příjmení a jméno]]="start. č. nebylo registrováno!","-",IF(VLOOKUP(Tabulka4[[#This Row],[start. č.]],'3. REGISTRACE'!B:F,5,0)=0,"-",VLOOKUP(Tabulka4[[#This Row],[start. č.]],'3. REGISTRACE'!B:F,5,0))))</f>
        <v>M</v>
      </c>
      <c r="H75" s="52"/>
      <c r="I75" s="59">
        <v>48</v>
      </c>
      <c r="J75" s="60">
        <v>2</v>
      </c>
      <c r="K75" s="42">
        <f>TIME(Tabulka4[[#This Row],[hod]],Tabulka4[[#This Row],[min]],Tabulka4[[#This Row],[sek]])</f>
        <v>3.335648148148148E-2</v>
      </c>
      <c r="L75" s="18" t="str">
        <f>IF(ISBLANK(Tabulka4[[#This Row],[start. č.]]),"-",IF(Tabulka4[[#This Row],[příjmení a jméno]]="start. č. nebylo registrováno!","-",IF(VLOOKUP(Tabulka4[[#This Row],[start. č.]],'3. REGISTRACE'!B:G,6,0)=0,"-",VLOOKUP(Tabulka4[[#This Row],[start. č.]],'3. REGISTRACE'!B:G,6,0))))</f>
        <v>35-49</v>
      </c>
      <c r="M75" s="44">
        <f>IF(Tabulka4[[#This Row],[kategorie]]="-","-",COUNTIFS(G$10:G75,Tabulka4[[#This Row],[m/ž]],L$10:L75,Tabulka4[[#This Row],[kategorie]]))</f>
        <v>33</v>
      </c>
      <c r="N75" s="57" t="str">
        <f>IF(AND(ISBLANK(H75),ISBLANK(I74),ISBLANK(J74)),"-",IF(K75&gt;=MAX(K$10:K75),"ok","chyba!!!"))</f>
        <v>ok</v>
      </c>
    </row>
    <row r="76" spans="2:14" x14ac:dyDescent="0.2">
      <c r="B76" s="44">
        <v>67</v>
      </c>
      <c r="C76" s="45">
        <v>98</v>
      </c>
      <c r="D76" s="21" t="str">
        <f>IF(ISBLANK(Tabulka4[[#This Row],[start. č.]]),"-",IF(ISERROR(VLOOKUP(Tabulka4[[#This Row],[start. č.]],'3. REGISTRACE'!B:F,2,0)),"start. č. nebylo registrováno!",VLOOKUP(Tabulka4[[#This Row],[start. č.]],'3. REGISTRACE'!B:F,2,0)))</f>
        <v>Kulovaný Martin</v>
      </c>
      <c r="E76" s="18">
        <f>IF(ISBLANK(Tabulka4[[#This Row],[start. č.]]),"-",IF(ISERROR(VLOOKUP(Tabulka4[[#This Row],[start. č.]],'3. REGISTRACE'!B:F,3,0)),"-",VLOOKUP(Tabulka4[[#This Row],[start. č.]],'3. REGISTRACE'!B:F,3,0)))</f>
        <v>1973</v>
      </c>
      <c r="F76" s="46" t="str">
        <f>IF(ISBLANK(Tabulka4[[#This Row],[start. č.]]),"-",IF(Tabulka4[[#This Row],[příjmení a jméno]]="start. č. nebylo registrováno!","-",IF(VLOOKUP(Tabulka4[[#This Row],[start. č.]],'3. REGISTRACE'!B:F,4,0)=0,"-",VLOOKUP(Tabulka4[[#This Row],[start. č.]],'3. REGISTRACE'!B:F,4,0))))</f>
        <v>JH půlmaraton</v>
      </c>
      <c r="G76" s="18" t="str">
        <f>IF(ISBLANK(Tabulka4[[#This Row],[start. č.]]),"-",IF(Tabulka4[[#This Row],[příjmení a jméno]]="start. č. nebylo registrováno!","-",IF(VLOOKUP(Tabulka4[[#This Row],[start. č.]],'3. REGISTRACE'!B:F,5,0)=0,"-",VLOOKUP(Tabulka4[[#This Row],[start. č.]],'3. REGISTRACE'!B:F,5,0))))</f>
        <v>M</v>
      </c>
      <c r="H76" s="52"/>
      <c r="I76" s="59">
        <v>48</v>
      </c>
      <c r="J76" s="60">
        <v>11</v>
      </c>
      <c r="K76" s="42">
        <f>TIME(Tabulka4[[#This Row],[hod]],Tabulka4[[#This Row],[min]],Tabulka4[[#This Row],[sek]])</f>
        <v>3.3460648148148149E-2</v>
      </c>
      <c r="L76" s="18" t="str">
        <f>IF(ISBLANK(Tabulka4[[#This Row],[start. č.]]),"-",IF(Tabulka4[[#This Row],[příjmení a jméno]]="start. č. nebylo registrováno!","-",IF(VLOOKUP(Tabulka4[[#This Row],[start. č.]],'3. REGISTRACE'!B:G,6,0)=0,"-",VLOOKUP(Tabulka4[[#This Row],[start. č.]],'3. REGISTRACE'!B:G,6,0))))</f>
        <v>35-49</v>
      </c>
      <c r="M76" s="44">
        <f>IF(Tabulka4[[#This Row],[kategorie]]="-","-",COUNTIFS(G$10:G76,Tabulka4[[#This Row],[m/ž]],L$10:L76,Tabulka4[[#This Row],[kategorie]]))</f>
        <v>34</v>
      </c>
      <c r="N76" s="57" t="str">
        <f>IF(AND(ISBLANK(H76),ISBLANK(I75),ISBLANK(J75)),"-",IF(K76&gt;=MAX(K$10:K76),"ok","chyba!!!"))</f>
        <v>ok</v>
      </c>
    </row>
    <row r="77" spans="2:14" x14ac:dyDescent="0.2">
      <c r="B77" s="44">
        <v>68</v>
      </c>
      <c r="C77" s="45">
        <v>66</v>
      </c>
      <c r="D77" s="21" t="str">
        <f>IF(ISBLANK(Tabulka4[[#This Row],[start. č.]]),"-",IF(ISERROR(VLOOKUP(Tabulka4[[#This Row],[start. č.]],'3. REGISTRACE'!B:F,2,0)),"start. č. nebylo registrováno!",VLOOKUP(Tabulka4[[#This Row],[start. č.]],'3. REGISTRACE'!B:F,2,0)))</f>
        <v>Šimek Miroslav</v>
      </c>
      <c r="E77" s="18">
        <f>IF(ISBLANK(Tabulka4[[#This Row],[start. č.]]),"-",IF(ISERROR(VLOOKUP(Tabulka4[[#This Row],[start. č.]],'3. REGISTRACE'!B:F,3,0)),"-",VLOOKUP(Tabulka4[[#This Row],[start. č.]],'3. REGISTRACE'!B:F,3,0)))</f>
        <v>1966</v>
      </c>
      <c r="F77" s="46" t="str">
        <f>IF(ISBLANK(Tabulka4[[#This Row],[start. č.]]),"-",IF(Tabulka4[[#This Row],[příjmení a jméno]]="start. č. nebylo registrováno!","-",IF(VLOOKUP(Tabulka4[[#This Row],[start. č.]],'3. REGISTRACE'!B:F,4,0)=0,"-",VLOOKUP(Tabulka4[[#This Row],[start. č.]],'3. REGISTRACE'!B:F,4,0))))</f>
        <v>TC Dvořák České Budějovice</v>
      </c>
      <c r="G77" s="18" t="str">
        <f>IF(ISBLANK(Tabulka4[[#This Row],[start. č.]]),"-",IF(Tabulka4[[#This Row],[příjmení a jméno]]="start. č. nebylo registrováno!","-",IF(VLOOKUP(Tabulka4[[#This Row],[start. č.]],'3. REGISTRACE'!B:F,5,0)=0,"-",VLOOKUP(Tabulka4[[#This Row],[start. č.]],'3. REGISTRACE'!B:F,5,0))))</f>
        <v>M</v>
      </c>
      <c r="H77" s="52"/>
      <c r="I77" s="59">
        <v>48</v>
      </c>
      <c r="J77" s="60">
        <v>23</v>
      </c>
      <c r="K77" s="42">
        <f>TIME(Tabulka4[[#This Row],[hod]],Tabulka4[[#This Row],[min]],Tabulka4[[#This Row],[sek]])</f>
        <v>3.3599537037037039E-2</v>
      </c>
      <c r="L77" s="18" t="str">
        <f>IF(ISBLANK(Tabulka4[[#This Row],[start. č.]]),"-",IF(Tabulka4[[#This Row],[příjmení a jméno]]="start. č. nebylo registrováno!","-",IF(VLOOKUP(Tabulka4[[#This Row],[start. č.]],'3. REGISTRACE'!B:G,6,0)=0,"-",VLOOKUP(Tabulka4[[#This Row],[start. č.]],'3. REGISTRACE'!B:G,6,0))))</f>
        <v>50+</v>
      </c>
      <c r="M77" s="44">
        <f>IF(Tabulka4[[#This Row],[kategorie]]="-","-",COUNTIFS(G$10:G77,Tabulka4[[#This Row],[m/ž]],L$10:L77,Tabulka4[[#This Row],[kategorie]]))</f>
        <v>12</v>
      </c>
      <c r="N77" s="57" t="str">
        <f>IF(AND(ISBLANK(H77),ISBLANK(I76),ISBLANK(J76)),"-",IF(K77&gt;=MAX(K$10:K77),"ok","chyba!!!"))</f>
        <v>ok</v>
      </c>
    </row>
    <row r="78" spans="2:14" x14ac:dyDescent="0.2">
      <c r="B78" s="44">
        <v>69</v>
      </c>
      <c r="C78" s="45">
        <v>53</v>
      </c>
      <c r="D78" s="21" t="str">
        <f>IF(ISBLANK(Tabulka4[[#This Row],[start. č.]]),"-",IF(ISERROR(VLOOKUP(Tabulka4[[#This Row],[start. č.]],'3. REGISTRACE'!B:F,2,0)),"start. č. nebylo registrováno!",VLOOKUP(Tabulka4[[#This Row],[start. č.]],'3. REGISTRACE'!B:F,2,0)))</f>
        <v>Novák Jaroslav</v>
      </c>
      <c r="E78" s="18">
        <f>IF(ISBLANK(Tabulka4[[#This Row],[start. č.]]),"-",IF(ISERROR(VLOOKUP(Tabulka4[[#This Row],[start. č.]],'3. REGISTRACE'!B:F,3,0)),"-",VLOOKUP(Tabulka4[[#This Row],[start. č.]],'3. REGISTRACE'!B:F,3,0)))</f>
        <v>1964</v>
      </c>
      <c r="F78" s="46" t="str">
        <f>IF(ISBLANK(Tabulka4[[#This Row],[start. č.]]),"-",IF(Tabulka4[[#This Row],[příjmení a jméno]]="start. č. nebylo registrováno!","-",IF(VLOOKUP(Tabulka4[[#This Row],[start. č.]],'3. REGISTRACE'!B:F,4,0)=0,"-",VLOOKUP(Tabulka4[[#This Row],[start. č.]],'3. REGISTRACE'!B:F,4,0))))</f>
        <v>Český Krumlov</v>
      </c>
      <c r="G78" s="18" t="str">
        <f>IF(ISBLANK(Tabulka4[[#This Row],[start. č.]]),"-",IF(Tabulka4[[#This Row],[příjmení a jméno]]="start. č. nebylo registrováno!","-",IF(VLOOKUP(Tabulka4[[#This Row],[start. č.]],'3. REGISTRACE'!B:F,5,0)=0,"-",VLOOKUP(Tabulka4[[#This Row],[start. č.]],'3. REGISTRACE'!B:F,5,0))))</f>
        <v>M</v>
      </c>
      <c r="H78" s="52"/>
      <c r="I78" s="59">
        <v>48</v>
      </c>
      <c r="J78" s="60">
        <v>28</v>
      </c>
      <c r="K78" s="42">
        <f>TIME(Tabulka4[[#This Row],[hod]],Tabulka4[[#This Row],[min]],Tabulka4[[#This Row],[sek]])</f>
        <v>3.3657407407407407E-2</v>
      </c>
      <c r="L78" s="18" t="str">
        <f>IF(ISBLANK(Tabulka4[[#This Row],[start. č.]]),"-",IF(Tabulka4[[#This Row],[příjmení a jméno]]="start. č. nebylo registrováno!","-",IF(VLOOKUP(Tabulka4[[#This Row],[start. č.]],'3. REGISTRACE'!B:G,6,0)=0,"-",VLOOKUP(Tabulka4[[#This Row],[start. č.]],'3. REGISTRACE'!B:G,6,0))))</f>
        <v>50+</v>
      </c>
      <c r="M78" s="44">
        <f>IF(Tabulka4[[#This Row],[kategorie]]="-","-",COUNTIFS(G$10:G78,Tabulka4[[#This Row],[m/ž]],L$10:L78,Tabulka4[[#This Row],[kategorie]]))</f>
        <v>13</v>
      </c>
      <c r="N78" s="57" t="str">
        <f>IF(AND(ISBLANK(H78),ISBLANK(I77),ISBLANK(J77)),"-",IF(K78&gt;=MAX(K$10:K78),"ok","chyba!!!"))</f>
        <v>ok</v>
      </c>
    </row>
    <row r="79" spans="2:14" x14ac:dyDescent="0.2">
      <c r="B79" s="44">
        <v>70</v>
      </c>
      <c r="C79" s="45">
        <v>83</v>
      </c>
      <c r="D79" s="21" t="str">
        <f>IF(ISBLANK(Tabulka4[[#This Row],[start. č.]]),"-",IF(ISERROR(VLOOKUP(Tabulka4[[#This Row],[start. č.]],'3. REGISTRACE'!B:F,2,0)),"start. č. nebylo registrováno!",VLOOKUP(Tabulka4[[#This Row],[start. č.]],'3. REGISTRACE'!B:F,2,0)))</f>
        <v>Nehonská Jana</v>
      </c>
      <c r="E79" s="18">
        <f>IF(ISBLANK(Tabulka4[[#This Row],[start. č.]]),"-",IF(ISERROR(VLOOKUP(Tabulka4[[#This Row],[start. č.]],'3. REGISTRACE'!B:F,3,0)),"-",VLOOKUP(Tabulka4[[#This Row],[start. č.]],'3. REGISTRACE'!B:F,3,0)))</f>
        <v>1980</v>
      </c>
      <c r="F79" s="46" t="str">
        <f>IF(ISBLANK(Tabulka4[[#This Row],[start. č.]]),"-",IF(Tabulka4[[#This Row],[příjmení a jméno]]="start. č. nebylo registrováno!","-",IF(VLOOKUP(Tabulka4[[#This Row],[start. č.]],'3. REGISTRACE'!B:F,4,0)=0,"-",VLOOKUP(Tabulka4[[#This Row],[start. č.]],'3. REGISTRACE'!B:F,4,0))))</f>
        <v>Planá nad Lužnicí</v>
      </c>
      <c r="G79" s="18" t="str">
        <f>IF(ISBLANK(Tabulka4[[#This Row],[start. č.]]),"-",IF(Tabulka4[[#This Row],[příjmení a jméno]]="start. č. nebylo registrováno!","-",IF(VLOOKUP(Tabulka4[[#This Row],[start. č.]],'3. REGISTRACE'!B:F,5,0)=0,"-",VLOOKUP(Tabulka4[[#This Row],[start. č.]],'3. REGISTRACE'!B:F,5,0))))</f>
        <v>Z</v>
      </c>
      <c r="H79" s="52"/>
      <c r="I79" s="59">
        <v>48</v>
      </c>
      <c r="J79" s="60">
        <v>36</v>
      </c>
      <c r="K79" s="42">
        <f>TIME(Tabulka4[[#This Row],[hod]],Tabulka4[[#This Row],[min]],Tabulka4[[#This Row],[sek]])</f>
        <v>3.3750000000000002E-2</v>
      </c>
      <c r="L79" s="18" t="str">
        <f>IF(ISBLANK(Tabulka4[[#This Row],[start. č.]]),"-",IF(Tabulka4[[#This Row],[příjmení a jméno]]="start. č. nebylo registrováno!","-",IF(VLOOKUP(Tabulka4[[#This Row],[start. č.]],'3. REGISTRACE'!B:G,6,0)=0,"-",VLOOKUP(Tabulka4[[#This Row],[start. č.]],'3. REGISTRACE'!B:G,6,0))))</f>
        <v>35-49</v>
      </c>
      <c r="M79" s="44">
        <f>IF(Tabulka4[[#This Row],[kategorie]]="-","-",COUNTIFS(G$10:G79,Tabulka4[[#This Row],[m/ž]],L$10:L79,Tabulka4[[#This Row],[kategorie]]))</f>
        <v>1</v>
      </c>
      <c r="N79" s="57" t="str">
        <f>IF(AND(ISBLANK(H79),ISBLANK(I78),ISBLANK(J78)),"-",IF(K79&gt;=MAX(K$10:K79),"ok","chyba!!!"))</f>
        <v>ok</v>
      </c>
    </row>
    <row r="80" spans="2:14" x14ac:dyDescent="0.2">
      <c r="B80" s="44">
        <v>71</v>
      </c>
      <c r="C80" s="45">
        <v>70</v>
      </c>
      <c r="D80" s="21" t="str">
        <f>IF(ISBLANK(Tabulka4[[#This Row],[start. č.]]),"-",IF(ISERROR(VLOOKUP(Tabulka4[[#This Row],[start. č.]],'3. REGISTRACE'!B:F,2,0)),"start. č. nebylo registrováno!",VLOOKUP(Tabulka4[[#This Row],[start. č.]],'3. REGISTRACE'!B:F,2,0)))</f>
        <v>Punčochář Jan</v>
      </c>
      <c r="E80" s="18">
        <f>IF(ISBLANK(Tabulka4[[#This Row],[start. č.]]),"-",IF(ISERROR(VLOOKUP(Tabulka4[[#This Row],[start. č.]],'3. REGISTRACE'!B:F,3,0)),"-",VLOOKUP(Tabulka4[[#This Row],[start. č.]],'3. REGISTRACE'!B:F,3,0)))</f>
        <v>1983</v>
      </c>
      <c r="F80" s="46" t="str">
        <f>IF(ISBLANK(Tabulka4[[#This Row],[start. č.]]),"-",IF(Tabulka4[[#This Row],[příjmení a jméno]]="start. č. nebylo registrováno!","-",IF(VLOOKUP(Tabulka4[[#This Row],[start. č.]],'3. REGISTRACE'!B:F,4,0)=0,"-",VLOOKUP(Tabulka4[[#This Row],[start. č.]],'3. REGISTRACE'!B:F,4,0))))</f>
        <v>Tým Dejvid</v>
      </c>
      <c r="G80" s="18" t="str">
        <f>IF(ISBLANK(Tabulka4[[#This Row],[start. č.]]),"-",IF(Tabulka4[[#This Row],[příjmení a jméno]]="start. č. nebylo registrováno!","-",IF(VLOOKUP(Tabulka4[[#This Row],[start. č.]],'3. REGISTRACE'!B:F,5,0)=0,"-",VLOOKUP(Tabulka4[[#This Row],[start. č.]],'3. REGISTRACE'!B:F,5,0))))</f>
        <v>M</v>
      </c>
      <c r="H80" s="52"/>
      <c r="I80" s="59">
        <v>48</v>
      </c>
      <c r="J80" s="60">
        <v>41</v>
      </c>
      <c r="K80" s="42">
        <f>TIME(Tabulka4[[#This Row],[hod]],Tabulka4[[#This Row],[min]],Tabulka4[[#This Row],[sek]])</f>
        <v>3.380787037037037E-2</v>
      </c>
      <c r="L80" s="18" t="str">
        <f>IF(ISBLANK(Tabulka4[[#This Row],[start. č.]]),"-",IF(Tabulka4[[#This Row],[příjmení a jméno]]="start. č. nebylo registrováno!","-",IF(VLOOKUP(Tabulka4[[#This Row],[start. č.]],'3. REGISTRACE'!B:G,6,0)=0,"-",VLOOKUP(Tabulka4[[#This Row],[start. č.]],'3. REGISTRACE'!B:G,6,0))))</f>
        <v>35-49</v>
      </c>
      <c r="M80" s="44">
        <f>IF(Tabulka4[[#This Row],[kategorie]]="-","-",COUNTIFS(G$10:G80,Tabulka4[[#This Row],[m/ž]],L$10:L80,Tabulka4[[#This Row],[kategorie]]))</f>
        <v>35</v>
      </c>
      <c r="N80" s="57" t="str">
        <f>IF(AND(ISBLANK(H80),ISBLANK(I79),ISBLANK(J79)),"-",IF(K80&gt;=MAX(K$10:K80),"ok","chyba!!!"))</f>
        <v>ok</v>
      </c>
    </row>
    <row r="81" spans="2:14" x14ac:dyDescent="0.2">
      <c r="B81" s="44">
        <v>72</v>
      </c>
      <c r="C81" s="45">
        <v>50</v>
      </c>
      <c r="D81" s="21" t="str">
        <f>IF(ISBLANK(Tabulka4[[#This Row],[start. č.]]),"-",IF(ISERROR(VLOOKUP(Tabulka4[[#This Row],[start. č.]],'3. REGISTRACE'!B:F,2,0)),"start. č. nebylo registrováno!",VLOOKUP(Tabulka4[[#This Row],[start. č.]],'3. REGISTRACE'!B:F,2,0)))</f>
        <v>Doležálek Zdeněk</v>
      </c>
      <c r="E81" s="18">
        <f>IF(ISBLANK(Tabulka4[[#This Row],[start. č.]]),"-",IF(ISERROR(VLOOKUP(Tabulka4[[#This Row],[start. č.]],'3. REGISTRACE'!B:F,3,0)),"-",VLOOKUP(Tabulka4[[#This Row],[start. č.]],'3. REGISTRACE'!B:F,3,0)))</f>
        <v>1955</v>
      </c>
      <c r="F81" s="46" t="str">
        <f>IF(ISBLANK(Tabulka4[[#This Row],[start. č.]]),"-",IF(Tabulka4[[#This Row],[příjmení a jméno]]="start. č. nebylo registrováno!","-",IF(VLOOKUP(Tabulka4[[#This Row],[start. č.]],'3. REGISTRACE'!B:F,4,0)=0,"-",VLOOKUP(Tabulka4[[#This Row],[start. č.]],'3. REGISTRACE'!B:F,4,0))))</f>
        <v>Liga 2000 Tábor</v>
      </c>
      <c r="G81" s="18" t="str">
        <f>IF(ISBLANK(Tabulka4[[#This Row],[start. č.]]),"-",IF(Tabulka4[[#This Row],[příjmení a jméno]]="start. č. nebylo registrováno!","-",IF(VLOOKUP(Tabulka4[[#This Row],[start. č.]],'3. REGISTRACE'!B:F,5,0)=0,"-",VLOOKUP(Tabulka4[[#This Row],[start. č.]],'3. REGISTRACE'!B:F,5,0))))</f>
        <v>M</v>
      </c>
      <c r="H81" s="52"/>
      <c r="I81" s="59">
        <v>48</v>
      </c>
      <c r="J81" s="60">
        <v>46</v>
      </c>
      <c r="K81" s="42">
        <f>TIME(Tabulka4[[#This Row],[hod]],Tabulka4[[#This Row],[min]],Tabulka4[[#This Row],[sek]])</f>
        <v>3.3865740740740738E-2</v>
      </c>
      <c r="L81" s="18" t="str">
        <f>IF(ISBLANK(Tabulka4[[#This Row],[start. č.]]),"-",IF(Tabulka4[[#This Row],[příjmení a jméno]]="start. č. nebylo registrováno!","-",IF(VLOOKUP(Tabulka4[[#This Row],[start. č.]],'3. REGISTRACE'!B:G,6,0)=0,"-",VLOOKUP(Tabulka4[[#This Row],[start. č.]],'3. REGISTRACE'!B:G,6,0))))</f>
        <v>50+</v>
      </c>
      <c r="M81" s="44">
        <f>IF(Tabulka4[[#This Row],[kategorie]]="-","-",COUNTIFS(G$10:G81,Tabulka4[[#This Row],[m/ž]],L$10:L81,Tabulka4[[#This Row],[kategorie]]))</f>
        <v>14</v>
      </c>
      <c r="N81" s="57" t="str">
        <f>IF(AND(ISBLANK(H81),ISBLANK(I80),ISBLANK(J80)),"-",IF(K81&gt;=MAX(K$10:K81),"ok","chyba!!!"))</f>
        <v>ok</v>
      </c>
    </row>
    <row r="82" spans="2:14" x14ac:dyDescent="0.2">
      <c r="B82" s="44">
        <v>73</v>
      </c>
      <c r="C82" s="45">
        <v>81</v>
      </c>
      <c r="D82" s="21" t="str">
        <f>IF(ISBLANK(Tabulka4[[#This Row],[start. č.]]),"-",IF(ISERROR(VLOOKUP(Tabulka4[[#This Row],[start. č.]],'3. REGISTRACE'!B:F,2,0)),"start. č. nebylo registrováno!",VLOOKUP(Tabulka4[[#This Row],[start. č.]],'3. REGISTRACE'!B:F,2,0)))</f>
        <v>Uhlířová Miroslava</v>
      </c>
      <c r="E82" s="18">
        <f>IF(ISBLANK(Tabulka4[[#This Row],[start. č.]]),"-",IF(ISERROR(VLOOKUP(Tabulka4[[#This Row],[start. č.]],'3. REGISTRACE'!B:F,3,0)),"-",VLOOKUP(Tabulka4[[#This Row],[start. č.]],'3. REGISTRACE'!B:F,3,0)))</f>
        <v>1970</v>
      </c>
      <c r="F82" s="46" t="str">
        <f>IF(ISBLANK(Tabulka4[[#This Row],[start. č.]]),"-",IF(Tabulka4[[#This Row],[příjmení a jméno]]="start. č. nebylo registrováno!","-",IF(VLOOKUP(Tabulka4[[#This Row],[start. č.]],'3. REGISTRACE'!B:F,4,0)=0,"-",VLOOKUP(Tabulka4[[#This Row],[start. č.]],'3. REGISTRACE'!B:F,4,0))))</f>
        <v>TT Tábor</v>
      </c>
      <c r="G82" s="18" t="str">
        <f>IF(ISBLANK(Tabulka4[[#This Row],[start. č.]]),"-",IF(Tabulka4[[#This Row],[příjmení a jméno]]="start. č. nebylo registrováno!","-",IF(VLOOKUP(Tabulka4[[#This Row],[start. č.]],'3. REGISTRACE'!B:F,5,0)=0,"-",VLOOKUP(Tabulka4[[#This Row],[start. č.]],'3. REGISTRACE'!B:F,5,0))))</f>
        <v>Z</v>
      </c>
      <c r="H82" s="52"/>
      <c r="I82" s="59">
        <v>48</v>
      </c>
      <c r="J82" s="60">
        <v>51</v>
      </c>
      <c r="K82" s="42">
        <f>TIME(Tabulka4[[#This Row],[hod]],Tabulka4[[#This Row],[min]],Tabulka4[[#This Row],[sek]])</f>
        <v>3.3923611111111113E-2</v>
      </c>
      <c r="L82" s="18" t="str">
        <f>IF(ISBLANK(Tabulka4[[#This Row],[start. č.]]),"-",IF(Tabulka4[[#This Row],[příjmení a jméno]]="start. č. nebylo registrováno!","-",IF(VLOOKUP(Tabulka4[[#This Row],[start. č.]],'3. REGISTRACE'!B:G,6,0)=0,"-",VLOOKUP(Tabulka4[[#This Row],[start. č.]],'3. REGISTRACE'!B:G,6,0))))</f>
        <v>50+</v>
      </c>
      <c r="M82" s="44">
        <f>IF(Tabulka4[[#This Row],[kategorie]]="-","-",COUNTIFS(G$10:G82,Tabulka4[[#This Row],[m/ž]],L$10:L82,Tabulka4[[#This Row],[kategorie]]))</f>
        <v>2</v>
      </c>
      <c r="N82" s="57" t="str">
        <f>IF(AND(ISBLANK(H82),ISBLANK(I81),ISBLANK(J81)),"-",IF(K82&gt;=MAX(K$10:K82),"ok","chyba!!!"))</f>
        <v>ok</v>
      </c>
    </row>
    <row r="83" spans="2:14" x14ac:dyDescent="0.2">
      <c r="B83" s="44">
        <v>74</v>
      </c>
      <c r="C83" s="45">
        <v>2</v>
      </c>
      <c r="D83" s="21" t="str">
        <f>IF(ISBLANK(Tabulka4[[#This Row],[start. č.]]),"-",IF(ISERROR(VLOOKUP(Tabulka4[[#This Row],[start. č.]],'3. REGISTRACE'!B:F,2,0)),"start. č. nebylo registrováno!",VLOOKUP(Tabulka4[[#This Row],[start. č.]],'3. REGISTRACE'!B:F,2,0)))</f>
        <v>Smažíková Alena</v>
      </c>
      <c r="E83" s="18">
        <f>IF(ISBLANK(Tabulka4[[#This Row],[start. č.]]),"-",IF(ISERROR(VLOOKUP(Tabulka4[[#This Row],[start. č.]],'3. REGISTRACE'!B:F,3,0)),"-",VLOOKUP(Tabulka4[[#This Row],[start. č.]],'3. REGISTRACE'!B:F,3,0)))</f>
        <v>1973</v>
      </c>
      <c r="F83" s="46" t="str">
        <f>IF(ISBLANK(Tabulka4[[#This Row],[start. č.]]),"-",IF(Tabulka4[[#This Row],[příjmení a jméno]]="start. č. nebylo registrováno!","-",IF(VLOOKUP(Tabulka4[[#This Row],[start. č.]],'3. REGISTRACE'!B:F,4,0)=0,"-",VLOOKUP(Tabulka4[[#This Row],[start. č.]],'3. REGISTRACE'!B:F,4,0))))</f>
        <v>Liga 2000 Tábor</v>
      </c>
      <c r="G83" s="18" t="str">
        <f>IF(ISBLANK(Tabulka4[[#This Row],[start. č.]]),"-",IF(Tabulka4[[#This Row],[příjmení a jméno]]="start. č. nebylo registrováno!","-",IF(VLOOKUP(Tabulka4[[#This Row],[start. č.]],'3. REGISTRACE'!B:F,5,0)=0,"-",VLOOKUP(Tabulka4[[#This Row],[start. č.]],'3. REGISTRACE'!B:F,5,0))))</f>
        <v>Z</v>
      </c>
      <c r="H83" s="52"/>
      <c r="I83" s="59">
        <v>49</v>
      </c>
      <c r="J83" s="60">
        <v>9</v>
      </c>
      <c r="K83" s="42">
        <f>TIME(Tabulka4[[#This Row],[hod]],Tabulka4[[#This Row],[min]],Tabulka4[[#This Row],[sek]])</f>
        <v>3.4131944444444444E-2</v>
      </c>
      <c r="L83" s="18" t="str">
        <f>IF(ISBLANK(Tabulka4[[#This Row],[start. č.]]),"-",IF(Tabulka4[[#This Row],[příjmení a jméno]]="start. č. nebylo registrováno!","-",IF(VLOOKUP(Tabulka4[[#This Row],[start. č.]],'3. REGISTRACE'!B:G,6,0)=0,"-",VLOOKUP(Tabulka4[[#This Row],[start. č.]],'3. REGISTRACE'!B:G,6,0))))</f>
        <v>35-49</v>
      </c>
      <c r="M83" s="44">
        <f>IF(Tabulka4[[#This Row],[kategorie]]="-","-",COUNTIFS(G$10:G83,Tabulka4[[#This Row],[m/ž]],L$10:L83,Tabulka4[[#This Row],[kategorie]]))</f>
        <v>2</v>
      </c>
      <c r="N83" s="57" t="str">
        <f>IF(AND(ISBLANK(H83),ISBLANK(I82),ISBLANK(J82)),"-",IF(K83&gt;=MAX(K$10:K83),"ok","chyba!!!"))</f>
        <v>ok</v>
      </c>
    </row>
    <row r="84" spans="2:14" x14ac:dyDescent="0.2">
      <c r="B84" s="44">
        <v>75</v>
      </c>
      <c r="C84" s="45">
        <v>44</v>
      </c>
      <c r="D84" s="21" t="str">
        <f>IF(ISBLANK(Tabulka4[[#This Row],[start. č.]]),"-",IF(ISERROR(VLOOKUP(Tabulka4[[#This Row],[start. č.]],'3. REGISTRACE'!B:F,2,0)),"start. č. nebylo registrováno!",VLOOKUP(Tabulka4[[#This Row],[start. č.]],'3. REGISTRACE'!B:F,2,0)))</f>
        <v>Vášová Veronika</v>
      </c>
      <c r="E84" s="18">
        <f>IF(ISBLANK(Tabulka4[[#This Row],[start. č.]]),"-",IF(ISERROR(VLOOKUP(Tabulka4[[#This Row],[start. č.]],'3. REGISTRACE'!B:F,3,0)),"-",VLOOKUP(Tabulka4[[#This Row],[start. č.]],'3. REGISTRACE'!B:F,3,0)))</f>
        <v>1995</v>
      </c>
      <c r="F84" s="46" t="str">
        <f>IF(ISBLANK(Tabulka4[[#This Row],[start. č.]]),"-",IF(Tabulka4[[#This Row],[příjmení a jméno]]="start. č. nebylo registrováno!","-",IF(VLOOKUP(Tabulka4[[#This Row],[start. č.]],'3. REGISTRACE'!B:F,4,0)=0,"-",VLOOKUP(Tabulka4[[#This Row],[start. č.]],'3. REGISTRACE'!B:F,4,0))))</f>
        <v>Veselí nad Lužnicí</v>
      </c>
      <c r="G84" s="18" t="str">
        <f>IF(ISBLANK(Tabulka4[[#This Row],[start. č.]]),"-",IF(Tabulka4[[#This Row],[příjmení a jméno]]="start. č. nebylo registrováno!","-",IF(VLOOKUP(Tabulka4[[#This Row],[start. č.]],'3. REGISTRACE'!B:F,5,0)=0,"-",VLOOKUP(Tabulka4[[#This Row],[start. č.]],'3. REGISTRACE'!B:F,5,0))))</f>
        <v>Z</v>
      </c>
      <c r="H84" s="52"/>
      <c r="I84" s="59">
        <v>49</v>
      </c>
      <c r="J84" s="60">
        <v>11</v>
      </c>
      <c r="K84" s="42">
        <f>TIME(Tabulka4[[#This Row],[hod]],Tabulka4[[#This Row],[min]],Tabulka4[[#This Row],[sek]])</f>
        <v>3.4155092592592591E-2</v>
      </c>
      <c r="L84" s="18" t="str">
        <f>IF(ISBLANK(Tabulka4[[#This Row],[start. č.]]),"-",IF(Tabulka4[[#This Row],[příjmení a jméno]]="start. č. nebylo registrováno!","-",IF(VLOOKUP(Tabulka4[[#This Row],[start. č.]],'3. REGISTRACE'!B:G,6,0)=0,"-",VLOOKUP(Tabulka4[[#This Row],[start. č.]],'3. REGISTRACE'!B:G,6,0))))</f>
        <v>13-34</v>
      </c>
      <c r="M84" s="44">
        <f>IF(Tabulka4[[#This Row],[kategorie]]="-","-",COUNTIFS(G$10:G84,Tabulka4[[#This Row],[m/ž]],L$10:L84,Tabulka4[[#This Row],[kategorie]]))</f>
        <v>6</v>
      </c>
      <c r="N84" s="57" t="str">
        <f>IF(AND(ISBLANK(H84),ISBLANK(I83),ISBLANK(J83)),"-",IF(K84&gt;=MAX(K$10:K84),"ok","chyba!!!"))</f>
        <v>ok</v>
      </c>
    </row>
    <row r="85" spans="2:14" x14ac:dyDescent="0.2">
      <c r="B85" s="44">
        <v>76</v>
      </c>
      <c r="C85" s="45">
        <v>107</v>
      </c>
      <c r="D85" s="21" t="str">
        <f>IF(ISBLANK(Tabulka4[[#This Row],[start. č.]]),"-",IF(ISERROR(VLOOKUP(Tabulka4[[#This Row],[start. č.]],'3. REGISTRACE'!B:F,2,0)),"start. č. nebylo registrováno!",VLOOKUP(Tabulka4[[#This Row],[start. č.]],'3. REGISTRACE'!B:F,2,0)))</f>
        <v>Zákostelecký František</v>
      </c>
      <c r="E85" s="18">
        <f>IF(ISBLANK(Tabulka4[[#This Row],[start. č.]]),"-",IF(ISERROR(VLOOKUP(Tabulka4[[#This Row],[start. č.]],'3. REGISTRACE'!B:F,3,0)),"-",VLOOKUP(Tabulka4[[#This Row],[start. č.]],'3. REGISTRACE'!B:F,3,0)))</f>
        <v>1955</v>
      </c>
      <c r="F85" s="46" t="str">
        <f>IF(ISBLANK(Tabulka4[[#This Row],[start. č.]]),"-",IF(Tabulka4[[#This Row],[příjmení a jméno]]="start. č. nebylo registrováno!","-",IF(VLOOKUP(Tabulka4[[#This Row],[start. č.]],'3. REGISTRACE'!B:F,4,0)=0,"-",VLOOKUP(Tabulka4[[#This Row],[start. č.]],'3. REGISTRACE'!B:F,4,0))))</f>
        <v>Mokré</v>
      </c>
      <c r="G85" s="18" t="str">
        <f>IF(ISBLANK(Tabulka4[[#This Row],[start. č.]]),"-",IF(Tabulka4[[#This Row],[příjmení a jméno]]="start. č. nebylo registrováno!","-",IF(VLOOKUP(Tabulka4[[#This Row],[start. č.]],'3. REGISTRACE'!B:F,5,0)=0,"-",VLOOKUP(Tabulka4[[#This Row],[start. č.]],'3. REGISTRACE'!B:F,5,0))))</f>
        <v>M</v>
      </c>
      <c r="H85" s="52"/>
      <c r="I85" s="59">
        <v>49</v>
      </c>
      <c r="J85" s="60">
        <v>48</v>
      </c>
      <c r="K85" s="42">
        <f>TIME(Tabulka4[[#This Row],[hod]],Tabulka4[[#This Row],[min]],Tabulka4[[#This Row],[sek]])</f>
        <v>3.4583333333333334E-2</v>
      </c>
      <c r="L85" s="18" t="str">
        <f>IF(ISBLANK(Tabulka4[[#This Row],[start. č.]]),"-",IF(Tabulka4[[#This Row],[příjmení a jméno]]="start. č. nebylo registrováno!","-",IF(VLOOKUP(Tabulka4[[#This Row],[start. č.]],'3. REGISTRACE'!B:G,6,0)=0,"-",VLOOKUP(Tabulka4[[#This Row],[start. č.]],'3. REGISTRACE'!B:G,6,0))))</f>
        <v>50+</v>
      </c>
      <c r="M85" s="44">
        <f>IF(Tabulka4[[#This Row],[kategorie]]="-","-",COUNTIFS(G$10:G85,Tabulka4[[#This Row],[m/ž]],L$10:L85,Tabulka4[[#This Row],[kategorie]]))</f>
        <v>15</v>
      </c>
      <c r="N85" s="57" t="str">
        <f>IF(AND(ISBLANK(H85),ISBLANK(I84),ISBLANK(J84)),"-",IF(K85&gt;=MAX(K$10:K85),"ok","chyba!!!"))</f>
        <v>ok</v>
      </c>
    </row>
    <row r="86" spans="2:14" x14ac:dyDescent="0.2">
      <c r="B86" s="44">
        <v>77</v>
      </c>
      <c r="C86" s="45">
        <v>23</v>
      </c>
      <c r="D86" s="21" t="str">
        <f>IF(ISBLANK(Tabulka4[[#This Row],[start. č.]]),"-",IF(ISERROR(VLOOKUP(Tabulka4[[#This Row],[start. č.]],'3. REGISTRACE'!B:F,2,0)),"start. č. nebylo registrováno!",VLOOKUP(Tabulka4[[#This Row],[start. č.]],'3. REGISTRACE'!B:F,2,0)))</f>
        <v>Svoboda Václav</v>
      </c>
      <c r="E86" s="18">
        <f>IF(ISBLANK(Tabulka4[[#This Row],[start. č.]]),"-",IF(ISERROR(VLOOKUP(Tabulka4[[#This Row],[start. č.]],'3. REGISTRACE'!B:F,3,0)),"-",VLOOKUP(Tabulka4[[#This Row],[start. č.]],'3. REGISTRACE'!B:F,3,0)))</f>
        <v>1949</v>
      </c>
      <c r="F86" s="46" t="str">
        <f>IF(ISBLANK(Tabulka4[[#This Row],[start. č.]]),"-",IF(Tabulka4[[#This Row],[příjmení a jméno]]="start. č. nebylo registrováno!","-",IF(VLOOKUP(Tabulka4[[#This Row],[start. č.]],'3. REGISTRACE'!B:F,4,0)=0,"-",VLOOKUP(Tabulka4[[#This Row],[start. č.]],'3. REGISTRACE'!B:F,4,0))))</f>
        <v>PLNEJ PUPEK CB</v>
      </c>
      <c r="G86" s="18" t="str">
        <f>IF(ISBLANK(Tabulka4[[#This Row],[start. č.]]),"-",IF(Tabulka4[[#This Row],[příjmení a jméno]]="start. č. nebylo registrováno!","-",IF(VLOOKUP(Tabulka4[[#This Row],[start. č.]],'3. REGISTRACE'!B:F,5,0)=0,"-",VLOOKUP(Tabulka4[[#This Row],[start. č.]],'3. REGISTRACE'!B:F,5,0))))</f>
        <v>M</v>
      </c>
      <c r="H86" s="52"/>
      <c r="I86" s="59">
        <v>49</v>
      </c>
      <c r="J86" s="60">
        <v>51</v>
      </c>
      <c r="K86" s="42">
        <f>TIME(Tabulka4[[#This Row],[hod]],Tabulka4[[#This Row],[min]],Tabulka4[[#This Row],[sek]])</f>
        <v>3.4618055555555555E-2</v>
      </c>
      <c r="L86" s="18" t="str">
        <f>IF(ISBLANK(Tabulka4[[#This Row],[start. č.]]),"-",IF(Tabulka4[[#This Row],[příjmení a jméno]]="start. č. nebylo registrováno!","-",IF(VLOOKUP(Tabulka4[[#This Row],[start. č.]],'3. REGISTRACE'!B:G,6,0)=0,"-",VLOOKUP(Tabulka4[[#This Row],[start. č.]],'3. REGISTRACE'!B:G,6,0))))</f>
        <v>50+</v>
      </c>
      <c r="M86" s="44">
        <f>IF(Tabulka4[[#This Row],[kategorie]]="-","-",COUNTIFS(G$10:G86,Tabulka4[[#This Row],[m/ž]],L$10:L86,Tabulka4[[#This Row],[kategorie]]))</f>
        <v>16</v>
      </c>
      <c r="N86" s="57" t="str">
        <f>IF(AND(ISBLANK(H86),ISBLANK(I85),ISBLANK(J85)),"-",IF(K86&gt;=MAX(K$10:K86),"ok","chyba!!!"))</f>
        <v>ok</v>
      </c>
    </row>
    <row r="87" spans="2:14" x14ac:dyDescent="0.2">
      <c r="B87" s="44">
        <v>78</v>
      </c>
      <c r="C87" s="45">
        <v>24</v>
      </c>
      <c r="D87" s="21" t="str">
        <f>IF(ISBLANK(Tabulka4[[#This Row],[start. č.]]),"-",IF(ISERROR(VLOOKUP(Tabulka4[[#This Row],[start. č.]],'3. REGISTRACE'!B:F,2,0)),"start. č. nebylo registrováno!",VLOOKUP(Tabulka4[[#This Row],[start. č.]],'3. REGISTRACE'!B:F,2,0)))</f>
        <v>Kuchyňka Ivan</v>
      </c>
      <c r="E87" s="18">
        <f>IF(ISBLANK(Tabulka4[[#This Row],[start. č.]]),"-",IF(ISERROR(VLOOKUP(Tabulka4[[#This Row],[start. č.]],'3. REGISTRACE'!B:F,3,0)),"-",VLOOKUP(Tabulka4[[#This Row],[start. č.]],'3. REGISTRACE'!B:F,3,0)))</f>
        <v>1966</v>
      </c>
      <c r="F87" s="46" t="str">
        <f>IF(ISBLANK(Tabulka4[[#This Row],[start. č.]]),"-",IF(Tabulka4[[#This Row],[příjmení a jméno]]="start. č. nebylo registrováno!","-",IF(VLOOKUP(Tabulka4[[#This Row],[start. č.]],'3. REGISTRACE'!B:F,4,0)=0,"-",VLOOKUP(Tabulka4[[#This Row],[start. č.]],'3. REGISTRACE'!B:F,4,0))))</f>
        <v>Malíkov Smiling Bikers</v>
      </c>
      <c r="G87" s="18" t="str">
        <f>IF(ISBLANK(Tabulka4[[#This Row],[start. č.]]),"-",IF(Tabulka4[[#This Row],[příjmení a jméno]]="start. č. nebylo registrováno!","-",IF(VLOOKUP(Tabulka4[[#This Row],[start. č.]],'3. REGISTRACE'!B:F,5,0)=0,"-",VLOOKUP(Tabulka4[[#This Row],[start. č.]],'3. REGISTRACE'!B:F,5,0))))</f>
        <v>M</v>
      </c>
      <c r="H87" s="52"/>
      <c r="I87" s="59">
        <v>50</v>
      </c>
      <c r="J87" s="60">
        <v>51</v>
      </c>
      <c r="K87" s="42">
        <f>TIME(Tabulka4[[#This Row],[hod]],Tabulka4[[#This Row],[min]],Tabulka4[[#This Row],[sek]])</f>
        <v>3.5312500000000004E-2</v>
      </c>
      <c r="L87" s="18" t="str">
        <f>IF(ISBLANK(Tabulka4[[#This Row],[start. č.]]),"-",IF(Tabulka4[[#This Row],[příjmení a jméno]]="start. č. nebylo registrováno!","-",IF(VLOOKUP(Tabulka4[[#This Row],[start. č.]],'3. REGISTRACE'!B:G,6,0)=0,"-",VLOOKUP(Tabulka4[[#This Row],[start. č.]],'3. REGISTRACE'!B:G,6,0))))</f>
        <v>50+</v>
      </c>
      <c r="M87" s="44">
        <f>IF(Tabulka4[[#This Row],[kategorie]]="-","-",COUNTIFS(G$10:G87,Tabulka4[[#This Row],[m/ž]],L$10:L87,Tabulka4[[#This Row],[kategorie]]))</f>
        <v>17</v>
      </c>
      <c r="N87" s="57" t="str">
        <f>IF(AND(ISBLANK(H87),ISBLANK(I86),ISBLANK(J86)),"-",IF(K87&gt;=MAX(K$10:K87),"ok","chyba!!!"))</f>
        <v>ok</v>
      </c>
    </row>
    <row r="88" spans="2:14" x14ac:dyDescent="0.2">
      <c r="B88" s="44">
        <v>79</v>
      </c>
      <c r="C88" s="45">
        <v>3</v>
      </c>
      <c r="D88" s="21" t="str">
        <f>IF(ISBLANK(Tabulka4[[#This Row],[start. č.]]),"-",IF(ISERROR(VLOOKUP(Tabulka4[[#This Row],[start. č.]],'3. REGISTRACE'!B:F,2,0)),"start. č. nebylo registrováno!",VLOOKUP(Tabulka4[[#This Row],[start. č.]],'3. REGISTRACE'!B:F,2,0)))</f>
        <v>Mach Jaroslav</v>
      </c>
      <c r="E88" s="18">
        <f>IF(ISBLANK(Tabulka4[[#This Row],[start. č.]]),"-",IF(ISERROR(VLOOKUP(Tabulka4[[#This Row],[start. č.]],'3. REGISTRACE'!B:F,3,0)),"-",VLOOKUP(Tabulka4[[#This Row],[start. č.]],'3. REGISTRACE'!B:F,3,0)))</f>
        <v>1995</v>
      </c>
      <c r="F88" s="46" t="str">
        <f>IF(ISBLANK(Tabulka4[[#This Row],[start. č.]]),"-",IF(Tabulka4[[#This Row],[příjmení a jméno]]="start. č. nebylo registrováno!","-",IF(VLOOKUP(Tabulka4[[#This Row],[start. č.]],'3. REGISTRACE'!B:F,4,0)=0,"-",VLOOKUP(Tabulka4[[#This Row],[start. č.]],'3. REGISTRACE'!B:F,4,0))))</f>
        <v>HRNEK</v>
      </c>
      <c r="G88" s="18" t="str">
        <f>IF(ISBLANK(Tabulka4[[#This Row],[start. č.]]),"-",IF(Tabulka4[[#This Row],[příjmení a jméno]]="start. č. nebylo registrováno!","-",IF(VLOOKUP(Tabulka4[[#This Row],[start. č.]],'3. REGISTRACE'!B:F,5,0)=0,"-",VLOOKUP(Tabulka4[[#This Row],[start. č.]],'3. REGISTRACE'!B:F,5,0))))</f>
        <v>M</v>
      </c>
      <c r="H88" s="52"/>
      <c r="I88" s="59">
        <v>51</v>
      </c>
      <c r="J88" s="60">
        <v>17</v>
      </c>
      <c r="K88" s="42">
        <f>TIME(Tabulka4[[#This Row],[hod]],Tabulka4[[#This Row],[min]],Tabulka4[[#This Row],[sek]])</f>
        <v>3.5613425925925923E-2</v>
      </c>
      <c r="L88" s="18" t="str">
        <f>IF(ISBLANK(Tabulka4[[#This Row],[start. č.]]),"-",IF(Tabulka4[[#This Row],[příjmení a jméno]]="start. č. nebylo registrováno!","-",IF(VLOOKUP(Tabulka4[[#This Row],[start. č.]],'3. REGISTRACE'!B:G,6,0)=0,"-",VLOOKUP(Tabulka4[[#This Row],[start. č.]],'3. REGISTRACE'!B:G,6,0))))</f>
        <v>13-34</v>
      </c>
      <c r="M88" s="44">
        <f>IF(Tabulka4[[#This Row],[kategorie]]="-","-",COUNTIFS(G$10:G88,Tabulka4[[#This Row],[m/ž]],L$10:L88,Tabulka4[[#This Row],[kategorie]]))</f>
        <v>17</v>
      </c>
      <c r="N88" s="57" t="str">
        <f>IF(AND(ISBLANK(H88),ISBLANK(I87),ISBLANK(J87)),"-",IF(K88&gt;=MAX(K$10:K88),"ok","chyba!!!"))</f>
        <v>ok</v>
      </c>
    </row>
    <row r="89" spans="2:14" x14ac:dyDescent="0.2">
      <c r="B89" s="44">
        <v>80</v>
      </c>
      <c r="C89" s="45">
        <v>27</v>
      </c>
      <c r="D89" s="21" t="str">
        <f>IF(ISBLANK(Tabulka4[[#This Row],[start. č.]]),"-",IF(ISERROR(VLOOKUP(Tabulka4[[#This Row],[start. č.]],'3. REGISTRACE'!B:F,2,0)),"start. č. nebylo registrováno!",VLOOKUP(Tabulka4[[#This Row],[start. č.]],'3. REGISTRACE'!B:F,2,0)))</f>
        <v>Hronová Božena</v>
      </c>
      <c r="E89" s="18">
        <f>IF(ISBLANK(Tabulka4[[#This Row],[start. č.]]),"-",IF(ISERROR(VLOOKUP(Tabulka4[[#This Row],[start. č.]],'3. REGISTRACE'!B:F,3,0)),"-",VLOOKUP(Tabulka4[[#This Row],[start. č.]],'3. REGISTRACE'!B:F,3,0)))</f>
        <v>1954</v>
      </c>
      <c r="F89" s="46" t="str">
        <f>IF(ISBLANK(Tabulka4[[#This Row],[start. č.]]),"-",IF(Tabulka4[[#This Row],[příjmení a jméno]]="start. č. nebylo registrováno!","-",IF(VLOOKUP(Tabulka4[[#This Row],[start. č.]],'3. REGISTRACE'!B:F,4,0)=0,"-",VLOOKUP(Tabulka4[[#This Row],[start. č.]],'3. REGISTRACE'!B:F,4,0))))</f>
        <v>Šu-tri Prachatice</v>
      </c>
      <c r="G89" s="18" t="str">
        <f>IF(ISBLANK(Tabulka4[[#This Row],[start. č.]]),"-",IF(Tabulka4[[#This Row],[příjmení a jméno]]="start. č. nebylo registrováno!","-",IF(VLOOKUP(Tabulka4[[#This Row],[start. č.]],'3. REGISTRACE'!B:F,5,0)=0,"-",VLOOKUP(Tabulka4[[#This Row],[start. č.]],'3. REGISTRACE'!B:F,5,0))))</f>
        <v>Z</v>
      </c>
      <c r="H89" s="52"/>
      <c r="I89" s="59">
        <v>51</v>
      </c>
      <c r="J89" s="60">
        <v>24</v>
      </c>
      <c r="K89" s="42">
        <f>TIME(Tabulka4[[#This Row],[hod]],Tabulka4[[#This Row],[min]],Tabulka4[[#This Row],[sek]])</f>
        <v>3.5694444444444445E-2</v>
      </c>
      <c r="L89" s="18" t="str">
        <f>IF(ISBLANK(Tabulka4[[#This Row],[start. č.]]),"-",IF(Tabulka4[[#This Row],[příjmení a jméno]]="start. č. nebylo registrováno!","-",IF(VLOOKUP(Tabulka4[[#This Row],[start. č.]],'3. REGISTRACE'!B:G,6,0)=0,"-",VLOOKUP(Tabulka4[[#This Row],[start. č.]],'3. REGISTRACE'!B:G,6,0))))</f>
        <v>50+</v>
      </c>
      <c r="M89" s="44">
        <f>IF(Tabulka4[[#This Row],[kategorie]]="-","-",COUNTIFS(G$10:G89,Tabulka4[[#This Row],[m/ž]],L$10:L89,Tabulka4[[#This Row],[kategorie]]))</f>
        <v>3</v>
      </c>
      <c r="N89" s="57" t="str">
        <f>IF(AND(ISBLANK(H89),ISBLANK(I88),ISBLANK(J88)),"-",IF(K89&gt;=MAX(K$10:K89),"ok","chyba!!!"))</f>
        <v>ok</v>
      </c>
    </row>
    <row r="90" spans="2:14" x14ac:dyDescent="0.2">
      <c r="B90" s="44">
        <v>81</v>
      </c>
      <c r="C90" s="45">
        <v>21</v>
      </c>
      <c r="D90" s="21" t="str">
        <f>IF(ISBLANK(Tabulka4[[#This Row],[start. č.]]),"-",IF(ISERROR(VLOOKUP(Tabulka4[[#This Row],[start. č.]],'3. REGISTRACE'!B:F,2,0)),"start. č. nebylo registrováno!",VLOOKUP(Tabulka4[[#This Row],[start. č.]],'3. REGISTRACE'!B:F,2,0)))</f>
        <v>Semrád Stanislav</v>
      </c>
      <c r="E90" s="18">
        <f>IF(ISBLANK(Tabulka4[[#This Row],[start. č.]]),"-",IF(ISERROR(VLOOKUP(Tabulka4[[#This Row],[start. č.]],'3. REGISTRACE'!B:F,3,0)),"-",VLOOKUP(Tabulka4[[#This Row],[start. č.]],'3. REGISTRACE'!B:F,3,0)))</f>
        <v>1952</v>
      </c>
      <c r="F90" s="46" t="str">
        <f>IF(ISBLANK(Tabulka4[[#This Row],[start. č.]]),"-",IF(Tabulka4[[#This Row],[příjmení a jméno]]="start. č. nebylo registrováno!","-",IF(VLOOKUP(Tabulka4[[#This Row],[start. č.]],'3. REGISTRACE'!B:F,4,0)=0,"-",VLOOKUP(Tabulka4[[#This Row],[start. č.]],'3. REGISTRACE'!B:F,4,0))))</f>
        <v>Kardašova Řečice</v>
      </c>
      <c r="G90" s="18" t="str">
        <f>IF(ISBLANK(Tabulka4[[#This Row],[start. č.]]),"-",IF(Tabulka4[[#This Row],[příjmení a jméno]]="start. č. nebylo registrováno!","-",IF(VLOOKUP(Tabulka4[[#This Row],[start. č.]],'3. REGISTRACE'!B:F,5,0)=0,"-",VLOOKUP(Tabulka4[[#This Row],[start. č.]],'3. REGISTRACE'!B:F,5,0))))</f>
        <v>M</v>
      </c>
      <c r="H90" s="52"/>
      <c r="I90" s="59">
        <v>51</v>
      </c>
      <c r="J90" s="60">
        <v>26</v>
      </c>
      <c r="K90" s="42">
        <f>TIME(Tabulka4[[#This Row],[hod]],Tabulka4[[#This Row],[min]],Tabulka4[[#This Row],[sek]])</f>
        <v>3.5717592592592592E-2</v>
      </c>
      <c r="L90" s="18" t="str">
        <f>IF(ISBLANK(Tabulka4[[#This Row],[start. č.]]),"-",IF(Tabulka4[[#This Row],[příjmení a jméno]]="start. č. nebylo registrováno!","-",IF(VLOOKUP(Tabulka4[[#This Row],[start. č.]],'3. REGISTRACE'!B:G,6,0)=0,"-",VLOOKUP(Tabulka4[[#This Row],[start. č.]],'3. REGISTRACE'!B:G,6,0))))</f>
        <v>50+</v>
      </c>
      <c r="M90" s="44">
        <f>IF(Tabulka4[[#This Row],[kategorie]]="-","-",COUNTIFS(G$10:G90,Tabulka4[[#This Row],[m/ž]],L$10:L90,Tabulka4[[#This Row],[kategorie]]))</f>
        <v>18</v>
      </c>
      <c r="N90" s="57" t="str">
        <f>IF(AND(ISBLANK(H90),ISBLANK(I89),ISBLANK(J89)),"-",IF(K90&gt;=MAX(K$10:K90),"ok","chyba!!!"))</f>
        <v>ok</v>
      </c>
    </row>
    <row r="91" spans="2:14" x14ac:dyDescent="0.2">
      <c r="B91" s="44">
        <v>82</v>
      </c>
      <c r="C91" s="45">
        <v>67</v>
      </c>
      <c r="D91" s="21" t="str">
        <f>IF(ISBLANK(Tabulka4[[#This Row],[start. č.]]),"-",IF(ISERROR(VLOOKUP(Tabulka4[[#This Row],[start. č.]],'3. REGISTRACE'!B:F,2,0)),"start. č. nebylo registrováno!",VLOOKUP(Tabulka4[[#This Row],[start. č.]],'3. REGISTRACE'!B:F,2,0)))</f>
        <v>Voráček Filip</v>
      </c>
      <c r="E91" s="18">
        <f>IF(ISBLANK(Tabulka4[[#This Row],[start. č.]]),"-",IF(ISERROR(VLOOKUP(Tabulka4[[#This Row],[start. č.]],'3. REGISTRACE'!B:F,3,0)),"-",VLOOKUP(Tabulka4[[#This Row],[start. č.]],'3. REGISTRACE'!B:F,3,0)))</f>
        <v>1977</v>
      </c>
      <c r="F91" s="46" t="str">
        <f>IF(ISBLANK(Tabulka4[[#This Row],[start. č.]]),"-",IF(Tabulka4[[#This Row],[příjmení a jméno]]="start. č. nebylo registrováno!","-",IF(VLOOKUP(Tabulka4[[#This Row],[start. č.]],'3. REGISTRACE'!B:F,4,0)=0,"-",VLOOKUP(Tabulka4[[#This Row],[start. č.]],'3. REGISTRACE'!B:F,4,0))))</f>
        <v>Borek</v>
      </c>
      <c r="G91" s="18" t="str">
        <f>IF(ISBLANK(Tabulka4[[#This Row],[start. č.]]),"-",IF(Tabulka4[[#This Row],[příjmení a jméno]]="start. č. nebylo registrováno!","-",IF(VLOOKUP(Tabulka4[[#This Row],[start. č.]],'3. REGISTRACE'!B:F,5,0)=0,"-",VLOOKUP(Tabulka4[[#This Row],[start. č.]],'3. REGISTRACE'!B:F,5,0))))</f>
        <v>M</v>
      </c>
      <c r="H91" s="52"/>
      <c r="I91" s="59">
        <v>51</v>
      </c>
      <c r="J91" s="60">
        <v>31</v>
      </c>
      <c r="K91" s="42">
        <f>TIME(Tabulka4[[#This Row],[hod]],Tabulka4[[#This Row],[min]],Tabulka4[[#This Row],[sek]])</f>
        <v>3.577546296296296E-2</v>
      </c>
      <c r="L91" s="18" t="str">
        <f>IF(ISBLANK(Tabulka4[[#This Row],[start. č.]]),"-",IF(Tabulka4[[#This Row],[příjmení a jméno]]="start. č. nebylo registrováno!","-",IF(VLOOKUP(Tabulka4[[#This Row],[start. č.]],'3. REGISTRACE'!B:G,6,0)=0,"-",VLOOKUP(Tabulka4[[#This Row],[start. č.]],'3. REGISTRACE'!B:G,6,0))))</f>
        <v>35-49</v>
      </c>
      <c r="M91" s="44">
        <f>IF(Tabulka4[[#This Row],[kategorie]]="-","-",COUNTIFS(G$10:G91,Tabulka4[[#This Row],[m/ž]],L$10:L91,Tabulka4[[#This Row],[kategorie]]))</f>
        <v>36</v>
      </c>
      <c r="N91" s="57" t="str">
        <f>IF(AND(ISBLANK(H91),ISBLANK(I90),ISBLANK(J90)),"-",IF(K91&gt;=MAX(K$10:K91),"ok","chyba!!!"))</f>
        <v>ok</v>
      </c>
    </row>
    <row r="92" spans="2:14" x14ac:dyDescent="0.2">
      <c r="B92" s="44">
        <v>83</v>
      </c>
      <c r="C92" s="45">
        <v>17</v>
      </c>
      <c r="D92" s="21" t="str">
        <f>IF(ISBLANK(Tabulka4[[#This Row],[start. č.]]),"-",IF(ISERROR(VLOOKUP(Tabulka4[[#This Row],[start. č.]],'3. REGISTRACE'!B:F,2,0)),"start. č. nebylo registrováno!",VLOOKUP(Tabulka4[[#This Row],[start. č.]],'3. REGISTRACE'!B:F,2,0)))</f>
        <v>Binder Václav</v>
      </c>
      <c r="E92" s="18">
        <f>IF(ISBLANK(Tabulka4[[#This Row],[start. č.]]),"-",IF(ISERROR(VLOOKUP(Tabulka4[[#This Row],[start. č.]],'3. REGISTRACE'!B:F,3,0)),"-",VLOOKUP(Tabulka4[[#This Row],[start. č.]],'3. REGISTRACE'!B:F,3,0)))</f>
        <v>1956</v>
      </c>
      <c r="F92" s="46" t="str">
        <f>IF(ISBLANK(Tabulka4[[#This Row],[start. č.]]),"-",IF(Tabulka4[[#This Row],[příjmení a jméno]]="start. č. nebylo registrováno!","-",IF(VLOOKUP(Tabulka4[[#This Row],[start. č.]],'3. REGISTRACE'!B:F,4,0)=0,"-",VLOOKUP(Tabulka4[[#This Row],[start. č.]],'3. REGISTRACE'!B:F,4,0))))</f>
        <v>PLNEJ PUPEK CB</v>
      </c>
      <c r="G92" s="18" t="str">
        <f>IF(ISBLANK(Tabulka4[[#This Row],[start. č.]]),"-",IF(Tabulka4[[#This Row],[příjmení a jméno]]="start. č. nebylo registrováno!","-",IF(VLOOKUP(Tabulka4[[#This Row],[start. č.]],'3. REGISTRACE'!B:F,5,0)=0,"-",VLOOKUP(Tabulka4[[#This Row],[start. č.]],'3. REGISTRACE'!B:F,5,0))))</f>
        <v>M</v>
      </c>
      <c r="H92" s="52"/>
      <c r="I92" s="59">
        <v>51</v>
      </c>
      <c r="J92" s="60">
        <v>36</v>
      </c>
      <c r="K92" s="42">
        <f>TIME(Tabulka4[[#This Row],[hod]],Tabulka4[[#This Row],[min]],Tabulka4[[#This Row],[sek]])</f>
        <v>3.5833333333333335E-2</v>
      </c>
      <c r="L92" s="18" t="str">
        <f>IF(ISBLANK(Tabulka4[[#This Row],[start. č.]]),"-",IF(Tabulka4[[#This Row],[příjmení a jméno]]="start. č. nebylo registrováno!","-",IF(VLOOKUP(Tabulka4[[#This Row],[start. č.]],'3. REGISTRACE'!B:G,6,0)=0,"-",VLOOKUP(Tabulka4[[#This Row],[start. č.]],'3. REGISTRACE'!B:G,6,0))))</f>
        <v>50+</v>
      </c>
      <c r="M92" s="44">
        <f>IF(Tabulka4[[#This Row],[kategorie]]="-","-",COUNTIFS(G$10:G92,Tabulka4[[#This Row],[m/ž]],L$10:L92,Tabulka4[[#This Row],[kategorie]]))</f>
        <v>19</v>
      </c>
      <c r="N92" s="57" t="str">
        <f>IF(AND(ISBLANK(H92),ISBLANK(I91),ISBLANK(J91)),"-",IF(K92&gt;=MAX(K$10:K92),"ok","chyba!!!"))</f>
        <v>ok</v>
      </c>
    </row>
    <row r="93" spans="2:14" x14ac:dyDescent="0.2">
      <c r="B93" s="44">
        <v>84</v>
      </c>
      <c r="C93" s="45">
        <v>10</v>
      </c>
      <c r="D93" s="21" t="str">
        <f>IF(ISBLANK(Tabulka4[[#This Row],[start. č.]]),"-",IF(ISERROR(VLOOKUP(Tabulka4[[#This Row],[start. č.]],'3. REGISTRACE'!B:F,2,0)),"start. č. nebylo registrováno!",VLOOKUP(Tabulka4[[#This Row],[start. č.]],'3. REGISTRACE'!B:F,2,0)))</f>
        <v>Pokorný Jiří</v>
      </c>
      <c r="E93" s="18">
        <f>IF(ISBLANK(Tabulka4[[#This Row],[start. č.]]),"-",IF(ISERROR(VLOOKUP(Tabulka4[[#This Row],[start. č.]],'3. REGISTRACE'!B:F,3,0)),"-",VLOOKUP(Tabulka4[[#This Row],[start. č.]],'3. REGISTRACE'!B:F,3,0)))</f>
        <v>1977</v>
      </c>
      <c r="F93" s="46" t="str">
        <f>IF(ISBLANK(Tabulka4[[#This Row],[start. č.]]),"-",IF(Tabulka4[[#This Row],[příjmení a jméno]]="start. č. nebylo registrováno!","-",IF(VLOOKUP(Tabulka4[[#This Row],[start. č.]],'3. REGISTRACE'!B:F,4,0)=0,"-",VLOOKUP(Tabulka4[[#This Row],[start. č.]],'3. REGISTRACE'!B:F,4,0))))</f>
        <v>Český běžecký klub</v>
      </c>
      <c r="G93" s="18" t="str">
        <f>IF(ISBLANK(Tabulka4[[#This Row],[start. č.]]),"-",IF(Tabulka4[[#This Row],[příjmení a jméno]]="start. č. nebylo registrováno!","-",IF(VLOOKUP(Tabulka4[[#This Row],[start. č.]],'3. REGISTRACE'!B:F,5,0)=0,"-",VLOOKUP(Tabulka4[[#This Row],[start. č.]],'3. REGISTRACE'!B:F,5,0))))</f>
        <v>M</v>
      </c>
      <c r="H93" s="52"/>
      <c r="I93" s="59">
        <v>52</v>
      </c>
      <c r="J93" s="60">
        <v>16</v>
      </c>
      <c r="K93" s="42">
        <f>TIME(Tabulka4[[#This Row],[hod]],Tabulka4[[#This Row],[min]],Tabulka4[[#This Row],[sek]])</f>
        <v>3.6296296296296292E-2</v>
      </c>
      <c r="L93" s="18" t="str">
        <f>IF(ISBLANK(Tabulka4[[#This Row],[start. č.]]),"-",IF(Tabulka4[[#This Row],[příjmení a jméno]]="start. č. nebylo registrováno!","-",IF(VLOOKUP(Tabulka4[[#This Row],[start. č.]],'3. REGISTRACE'!B:G,6,0)=0,"-",VLOOKUP(Tabulka4[[#This Row],[start. č.]],'3. REGISTRACE'!B:G,6,0))))</f>
        <v>35-49</v>
      </c>
      <c r="M93" s="44">
        <f>IF(Tabulka4[[#This Row],[kategorie]]="-","-",COUNTIFS(G$10:G93,Tabulka4[[#This Row],[m/ž]],L$10:L93,Tabulka4[[#This Row],[kategorie]]))</f>
        <v>37</v>
      </c>
      <c r="N93" s="57" t="str">
        <f>IF(AND(ISBLANK(H93),ISBLANK(I92),ISBLANK(J92)),"-",IF(K93&gt;=MAX(K$10:K93),"ok","chyba!!!"))</f>
        <v>ok</v>
      </c>
    </row>
    <row r="94" spans="2:14" x14ac:dyDescent="0.2">
      <c r="B94" s="44">
        <v>85</v>
      </c>
      <c r="C94" s="45">
        <v>38</v>
      </c>
      <c r="D94" s="21" t="str">
        <f>IF(ISBLANK(Tabulka4[[#This Row],[start. č.]]),"-",IF(ISERROR(VLOOKUP(Tabulka4[[#This Row],[start. č.]],'3. REGISTRACE'!B:F,2,0)),"start. č. nebylo registrováno!",VLOOKUP(Tabulka4[[#This Row],[start. č.]],'3. REGISTRACE'!B:F,2,0)))</f>
        <v>Alešová Šárka</v>
      </c>
      <c r="E94" s="18">
        <f>IF(ISBLANK(Tabulka4[[#This Row],[start. č.]]),"-",IF(ISERROR(VLOOKUP(Tabulka4[[#This Row],[start. č.]],'3. REGISTRACE'!B:F,3,0)),"-",VLOOKUP(Tabulka4[[#This Row],[start. č.]],'3. REGISTRACE'!B:F,3,0)))</f>
        <v>1977</v>
      </c>
      <c r="F94" s="46" t="str">
        <f>IF(ISBLANK(Tabulka4[[#This Row],[start. č.]]),"-",IF(Tabulka4[[#This Row],[příjmení a jméno]]="start. č. nebylo registrováno!","-",IF(VLOOKUP(Tabulka4[[#This Row],[start. č.]],'3. REGISTRACE'!B:F,4,0)=0,"-",VLOOKUP(Tabulka4[[#This Row],[start. č.]],'3. REGISTRACE'!B:F,4,0))))</f>
        <v>PLNEJ PUPEK CB</v>
      </c>
      <c r="G94" s="18" t="str">
        <f>IF(ISBLANK(Tabulka4[[#This Row],[start. č.]]),"-",IF(Tabulka4[[#This Row],[příjmení a jméno]]="start. č. nebylo registrováno!","-",IF(VLOOKUP(Tabulka4[[#This Row],[start. č.]],'3. REGISTRACE'!B:F,5,0)=0,"-",VLOOKUP(Tabulka4[[#This Row],[start. č.]],'3. REGISTRACE'!B:F,5,0))))</f>
        <v>Z</v>
      </c>
      <c r="H94" s="52"/>
      <c r="I94" s="59">
        <v>52</v>
      </c>
      <c r="J94" s="60">
        <v>22</v>
      </c>
      <c r="K94" s="42">
        <f>TIME(Tabulka4[[#This Row],[hod]],Tabulka4[[#This Row],[min]],Tabulka4[[#This Row],[sek]])</f>
        <v>3.636574074074074E-2</v>
      </c>
      <c r="L94" s="18" t="str">
        <f>IF(ISBLANK(Tabulka4[[#This Row],[start. č.]]),"-",IF(Tabulka4[[#This Row],[příjmení a jméno]]="start. č. nebylo registrováno!","-",IF(VLOOKUP(Tabulka4[[#This Row],[start. č.]],'3. REGISTRACE'!B:G,6,0)=0,"-",VLOOKUP(Tabulka4[[#This Row],[start. č.]],'3. REGISTRACE'!B:G,6,0))))</f>
        <v>35-49</v>
      </c>
      <c r="M94" s="44">
        <f>IF(Tabulka4[[#This Row],[kategorie]]="-","-",COUNTIFS(G$10:G94,Tabulka4[[#This Row],[m/ž]],L$10:L94,Tabulka4[[#This Row],[kategorie]]))</f>
        <v>3</v>
      </c>
      <c r="N94" s="57" t="str">
        <f>IF(AND(ISBLANK(H94),ISBLANK(I93),ISBLANK(J93)),"-",IF(K94&gt;=MAX(K$10:K94),"ok","chyba!!!"))</f>
        <v>ok</v>
      </c>
    </row>
    <row r="95" spans="2:14" x14ac:dyDescent="0.2">
      <c r="B95" s="44">
        <v>86</v>
      </c>
      <c r="C95" s="45">
        <v>99</v>
      </c>
      <c r="D95" s="21" t="str">
        <f>IF(ISBLANK(Tabulka4[[#This Row],[start. č.]]),"-",IF(ISERROR(VLOOKUP(Tabulka4[[#This Row],[start. č.]],'3. REGISTRACE'!B:F,2,0)),"start. č. nebylo registrováno!",VLOOKUP(Tabulka4[[#This Row],[start. č.]],'3. REGISTRACE'!B:F,2,0)))</f>
        <v>Tomášková Lucie</v>
      </c>
      <c r="E95" s="18">
        <f>IF(ISBLANK(Tabulka4[[#This Row],[start. č.]]),"-",IF(ISERROR(VLOOKUP(Tabulka4[[#This Row],[start. č.]],'3. REGISTRACE'!B:F,3,0)),"-",VLOOKUP(Tabulka4[[#This Row],[start. č.]],'3. REGISTRACE'!B:F,3,0)))</f>
        <v>1982</v>
      </c>
      <c r="F95" s="46" t="str">
        <f>IF(ISBLANK(Tabulka4[[#This Row],[start. č.]]),"-",IF(Tabulka4[[#This Row],[příjmení a jméno]]="start. č. nebylo registrováno!","-",IF(VLOOKUP(Tabulka4[[#This Row],[start. č.]],'3. REGISTRACE'!B:F,4,0)=0,"-",VLOOKUP(Tabulka4[[#This Row],[start. č.]],'3. REGISTRACE'!B:F,4,0))))</f>
        <v>Štěpánovice</v>
      </c>
      <c r="G95" s="18" t="str">
        <f>IF(ISBLANK(Tabulka4[[#This Row],[start. č.]]),"-",IF(Tabulka4[[#This Row],[příjmení a jméno]]="start. č. nebylo registrováno!","-",IF(VLOOKUP(Tabulka4[[#This Row],[start. č.]],'3. REGISTRACE'!B:F,5,0)=0,"-",VLOOKUP(Tabulka4[[#This Row],[start. č.]],'3. REGISTRACE'!B:F,5,0))))</f>
        <v>Z</v>
      </c>
      <c r="H95" s="52"/>
      <c r="I95" s="59">
        <v>52</v>
      </c>
      <c r="J95" s="60">
        <v>36</v>
      </c>
      <c r="K95" s="42">
        <f>TIME(Tabulka4[[#This Row],[hod]],Tabulka4[[#This Row],[min]],Tabulka4[[#This Row],[sek]])</f>
        <v>3.6527777777777777E-2</v>
      </c>
      <c r="L95" s="18" t="str">
        <f>IF(ISBLANK(Tabulka4[[#This Row],[start. č.]]),"-",IF(Tabulka4[[#This Row],[příjmení a jméno]]="start. č. nebylo registrováno!","-",IF(VLOOKUP(Tabulka4[[#This Row],[start. č.]],'3. REGISTRACE'!B:G,6,0)=0,"-",VLOOKUP(Tabulka4[[#This Row],[start. č.]],'3. REGISTRACE'!B:G,6,0))))</f>
        <v>35-49</v>
      </c>
      <c r="M95" s="44">
        <f>IF(Tabulka4[[#This Row],[kategorie]]="-","-",COUNTIFS(G$10:G95,Tabulka4[[#This Row],[m/ž]],L$10:L95,Tabulka4[[#This Row],[kategorie]]))</f>
        <v>4</v>
      </c>
      <c r="N95" s="57" t="str">
        <f>IF(AND(ISBLANK(H95),ISBLANK(I94),ISBLANK(J94)),"-",IF(K95&gt;=MAX(K$10:K95),"ok","chyba!!!"))</f>
        <v>ok</v>
      </c>
    </row>
    <row r="96" spans="2:14" x14ac:dyDescent="0.2">
      <c r="B96" s="44">
        <v>87</v>
      </c>
      <c r="C96" s="45">
        <v>37</v>
      </c>
      <c r="D96" s="21" t="str">
        <f>IF(ISBLANK(Tabulka4[[#This Row],[start. č.]]),"-",IF(ISERROR(VLOOKUP(Tabulka4[[#This Row],[start. č.]],'3. REGISTRACE'!B:F,2,0)),"start. č. nebylo registrováno!",VLOOKUP(Tabulka4[[#This Row],[start. č.]],'3. REGISTRACE'!B:F,2,0)))</f>
        <v>Běhan Ondřej</v>
      </c>
      <c r="E96" s="18">
        <f>IF(ISBLANK(Tabulka4[[#This Row],[start. č.]]),"-",IF(ISERROR(VLOOKUP(Tabulka4[[#This Row],[start. č.]],'3. REGISTRACE'!B:F,3,0)),"-",VLOOKUP(Tabulka4[[#This Row],[start. č.]],'3. REGISTRACE'!B:F,3,0)))</f>
        <v>1991</v>
      </c>
      <c r="F96" s="46" t="str">
        <f>IF(ISBLANK(Tabulka4[[#This Row],[start. č.]]),"-",IF(Tabulka4[[#This Row],[příjmení a jméno]]="start. č. nebylo registrováno!","-",IF(VLOOKUP(Tabulka4[[#This Row],[start. č.]],'3. REGISTRACE'!B:F,4,0)=0,"-",VLOOKUP(Tabulka4[[#This Row],[start. č.]],'3. REGISTRACE'!B:F,4,0))))</f>
        <v>Vidov</v>
      </c>
      <c r="G96" s="18" t="str">
        <f>IF(ISBLANK(Tabulka4[[#This Row],[start. č.]]),"-",IF(Tabulka4[[#This Row],[příjmení a jméno]]="start. č. nebylo registrováno!","-",IF(VLOOKUP(Tabulka4[[#This Row],[start. č.]],'3. REGISTRACE'!B:F,5,0)=0,"-",VLOOKUP(Tabulka4[[#This Row],[start. č.]],'3. REGISTRACE'!B:F,5,0))))</f>
        <v>M</v>
      </c>
      <c r="H96" s="52"/>
      <c r="I96" s="59">
        <v>52</v>
      </c>
      <c r="J96" s="60">
        <v>42</v>
      </c>
      <c r="K96" s="42">
        <f>TIME(Tabulka4[[#This Row],[hod]],Tabulka4[[#This Row],[min]],Tabulka4[[#This Row],[sek]])</f>
        <v>3.6597222222222225E-2</v>
      </c>
      <c r="L96" s="18" t="str">
        <f>IF(ISBLANK(Tabulka4[[#This Row],[start. č.]]),"-",IF(Tabulka4[[#This Row],[příjmení a jméno]]="start. č. nebylo registrováno!","-",IF(VLOOKUP(Tabulka4[[#This Row],[start. č.]],'3. REGISTRACE'!B:G,6,0)=0,"-",VLOOKUP(Tabulka4[[#This Row],[start. č.]],'3. REGISTRACE'!B:G,6,0))))</f>
        <v>13-34</v>
      </c>
      <c r="M96" s="44">
        <f>IF(Tabulka4[[#This Row],[kategorie]]="-","-",COUNTIFS(G$10:G96,Tabulka4[[#This Row],[m/ž]],L$10:L96,Tabulka4[[#This Row],[kategorie]]))</f>
        <v>18</v>
      </c>
      <c r="N96" s="57" t="str">
        <f>IF(AND(ISBLANK(H96),ISBLANK(I95),ISBLANK(J95)),"-",IF(K96&gt;=MAX(K$10:K96),"ok","chyba!!!"))</f>
        <v>ok</v>
      </c>
    </row>
    <row r="97" spans="2:14" x14ac:dyDescent="0.2">
      <c r="B97" s="44">
        <v>88</v>
      </c>
      <c r="C97" s="45">
        <v>8</v>
      </c>
      <c r="D97" s="21" t="str">
        <f>IF(ISBLANK(Tabulka4[[#This Row],[start. č.]]),"-",IF(ISERROR(VLOOKUP(Tabulka4[[#This Row],[start. č.]],'3. REGISTRACE'!B:F,2,0)),"start. č. nebylo registrováno!",VLOOKUP(Tabulka4[[#This Row],[start. č.]],'3. REGISTRACE'!B:F,2,0)))</f>
        <v>Švec Václav</v>
      </c>
      <c r="E97" s="18">
        <f>IF(ISBLANK(Tabulka4[[#This Row],[start. č.]]),"-",IF(ISERROR(VLOOKUP(Tabulka4[[#This Row],[start. č.]],'3. REGISTRACE'!B:F,3,0)),"-",VLOOKUP(Tabulka4[[#This Row],[start. č.]],'3. REGISTRACE'!B:F,3,0)))</f>
        <v>1986</v>
      </c>
      <c r="F97" s="46" t="str">
        <f>IF(ISBLANK(Tabulka4[[#This Row],[start. č.]]),"-",IF(Tabulka4[[#This Row],[příjmení a jméno]]="start. č. nebylo registrováno!","-",IF(VLOOKUP(Tabulka4[[#This Row],[start. č.]],'3. REGISTRACE'!B:F,4,0)=0,"-",VLOOKUP(Tabulka4[[#This Row],[start. č.]],'3. REGISTRACE'!B:F,4,0))))</f>
        <v>Rudolfov</v>
      </c>
      <c r="G97" s="18" t="str">
        <f>IF(ISBLANK(Tabulka4[[#This Row],[start. č.]]),"-",IF(Tabulka4[[#This Row],[příjmení a jméno]]="start. č. nebylo registrováno!","-",IF(VLOOKUP(Tabulka4[[#This Row],[start. č.]],'3. REGISTRACE'!B:F,5,0)=0,"-",VLOOKUP(Tabulka4[[#This Row],[start. č.]],'3. REGISTRACE'!B:F,5,0))))</f>
        <v>M</v>
      </c>
      <c r="H97" s="52"/>
      <c r="I97" s="59">
        <v>53</v>
      </c>
      <c r="J97" s="60">
        <v>14</v>
      </c>
      <c r="K97" s="42">
        <f>TIME(Tabulka4[[#This Row],[hod]],Tabulka4[[#This Row],[min]],Tabulka4[[#This Row],[sek]])</f>
        <v>3.6967592592592594E-2</v>
      </c>
      <c r="L97" s="18" t="str">
        <f>IF(ISBLANK(Tabulka4[[#This Row],[start. č.]]),"-",IF(Tabulka4[[#This Row],[příjmení a jméno]]="start. č. nebylo registrováno!","-",IF(VLOOKUP(Tabulka4[[#This Row],[start. č.]],'3. REGISTRACE'!B:G,6,0)=0,"-",VLOOKUP(Tabulka4[[#This Row],[start. č.]],'3. REGISTRACE'!B:G,6,0))))</f>
        <v>13-34</v>
      </c>
      <c r="M97" s="44">
        <f>IF(Tabulka4[[#This Row],[kategorie]]="-","-",COUNTIFS(G$10:G97,Tabulka4[[#This Row],[m/ž]],L$10:L97,Tabulka4[[#This Row],[kategorie]]))</f>
        <v>19</v>
      </c>
      <c r="N97" s="57" t="str">
        <f>IF(AND(ISBLANK(H97),ISBLANK(I96),ISBLANK(J96)),"-",IF(K97&gt;=MAX(K$10:K97),"ok","chyba!!!"))</f>
        <v>ok</v>
      </c>
    </row>
    <row r="98" spans="2:14" x14ac:dyDescent="0.2">
      <c r="B98" s="44">
        <v>89</v>
      </c>
      <c r="C98" s="45">
        <v>69</v>
      </c>
      <c r="D98" s="21" t="str">
        <f>IF(ISBLANK(Tabulka4[[#This Row],[start. č.]]),"-",IF(ISERROR(VLOOKUP(Tabulka4[[#This Row],[start. č.]],'3. REGISTRACE'!B:F,2,0)),"start. č. nebylo registrováno!",VLOOKUP(Tabulka4[[#This Row],[start. č.]],'3. REGISTRACE'!B:F,2,0)))</f>
        <v>Nováčková Radka</v>
      </c>
      <c r="E98" s="18">
        <f>IF(ISBLANK(Tabulka4[[#This Row],[start. č.]]),"-",IF(ISERROR(VLOOKUP(Tabulka4[[#This Row],[start. č.]],'3. REGISTRACE'!B:F,3,0)),"-",VLOOKUP(Tabulka4[[#This Row],[start. č.]],'3. REGISTRACE'!B:F,3,0)))</f>
        <v>1993</v>
      </c>
      <c r="F98" s="46" t="str">
        <f>IF(ISBLANK(Tabulka4[[#This Row],[start. č.]]),"-",IF(Tabulka4[[#This Row],[příjmení a jméno]]="start. č. nebylo registrováno!","-",IF(VLOOKUP(Tabulka4[[#This Row],[start. č.]],'3. REGISTRACE'!B:F,4,0)=0,"-",VLOOKUP(Tabulka4[[#This Row],[start. č.]],'3. REGISTRACE'!B:F,4,0))))</f>
        <v>Tým Dejvid</v>
      </c>
      <c r="G98" s="18" t="str">
        <f>IF(ISBLANK(Tabulka4[[#This Row],[start. č.]]),"-",IF(Tabulka4[[#This Row],[příjmení a jméno]]="start. č. nebylo registrováno!","-",IF(VLOOKUP(Tabulka4[[#This Row],[start. č.]],'3. REGISTRACE'!B:F,5,0)=0,"-",VLOOKUP(Tabulka4[[#This Row],[start. č.]],'3. REGISTRACE'!B:F,5,0))))</f>
        <v>Z</v>
      </c>
      <c r="H98" s="52"/>
      <c r="I98" s="59">
        <v>53</v>
      </c>
      <c r="J98" s="60">
        <v>15</v>
      </c>
      <c r="K98" s="42">
        <f>TIME(Tabulka4[[#This Row],[hod]],Tabulka4[[#This Row],[min]],Tabulka4[[#This Row],[sek]])</f>
        <v>3.6979166666666667E-2</v>
      </c>
      <c r="L98" s="18" t="str">
        <f>IF(ISBLANK(Tabulka4[[#This Row],[start. č.]]),"-",IF(Tabulka4[[#This Row],[příjmení a jméno]]="start. č. nebylo registrováno!","-",IF(VLOOKUP(Tabulka4[[#This Row],[start. č.]],'3. REGISTRACE'!B:G,6,0)=0,"-",VLOOKUP(Tabulka4[[#This Row],[start. č.]],'3. REGISTRACE'!B:G,6,0))))</f>
        <v>13-34</v>
      </c>
      <c r="M98" s="44">
        <f>IF(Tabulka4[[#This Row],[kategorie]]="-","-",COUNTIFS(G$10:G98,Tabulka4[[#This Row],[m/ž]],L$10:L98,Tabulka4[[#This Row],[kategorie]]))</f>
        <v>7</v>
      </c>
      <c r="N98" s="57" t="str">
        <f>IF(AND(ISBLANK(H98),ISBLANK(I97),ISBLANK(J97)),"-",IF(K98&gt;=MAX(K$10:K98),"ok","chyba!!!"))</f>
        <v>ok</v>
      </c>
    </row>
    <row r="99" spans="2:14" x14ac:dyDescent="0.2">
      <c r="B99" s="44">
        <v>90</v>
      </c>
      <c r="C99" s="45">
        <v>112</v>
      </c>
      <c r="D99" s="21" t="str">
        <f>IF(ISBLANK(Tabulka4[[#This Row],[start. č.]]),"-",IF(ISERROR(VLOOKUP(Tabulka4[[#This Row],[start. č.]],'3. REGISTRACE'!B:F,2,0)),"start. č. nebylo registrováno!",VLOOKUP(Tabulka4[[#This Row],[start. č.]],'3. REGISTRACE'!B:F,2,0)))</f>
        <v>Pillar Ladislav</v>
      </c>
      <c r="E99" s="18">
        <f>IF(ISBLANK(Tabulka4[[#This Row],[start. č.]]),"-",IF(ISERROR(VLOOKUP(Tabulka4[[#This Row],[start. č.]],'3. REGISTRACE'!B:F,3,0)),"-",VLOOKUP(Tabulka4[[#This Row],[start. č.]],'3. REGISTRACE'!B:F,3,0)))</f>
        <v>1952</v>
      </c>
      <c r="F99" s="46" t="str">
        <f>IF(ISBLANK(Tabulka4[[#This Row],[start. č.]]),"-",IF(Tabulka4[[#This Row],[příjmení a jméno]]="start. č. nebylo registrováno!","-",IF(VLOOKUP(Tabulka4[[#This Row],[start. č.]],'3. REGISTRACE'!B:F,4,0)=0,"-",VLOOKUP(Tabulka4[[#This Row],[start. č.]],'3. REGISTRACE'!B:F,4,0))))</f>
        <v>Lomnice nad Lužnicí</v>
      </c>
      <c r="G99" s="18" t="str">
        <f>IF(ISBLANK(Tabulka4[[#This Row],[start. č.]]),"-",IF(Tabulka4[[#This Row],[příjmení a jméno]]="start. č. nebylo registrováno!","-",IF(VLOOKUP(Tabulka4[[#This Row],[start. č.]],'3. REGISTRACE'!B:F,5,0)=0,"-",VLOOKUP(Tabulka4[[#This Row],[start. č.]],'3. REGISTRACE'!B:F,5,0))))</f>
        <v>M</v>
      </c>
      <c r="H99" s="52"/>
      <c r="I99" s="59">
        <v>53</v>
      </c>
      <c r="J99" s="60">
        <v>46</v>
      </c>
      <c r="K99" s="42">
        <f>TIME(Tabulka4[[#This Row],[hod]],Tabulka4[[#This Row],[min]],Tabulka4[[#This Row],[sek]])</f>
        <v>3.7337962962962962E-2</v>
      </c>
      <c r="L99" s="18" t="str">
        <f>IF(ISBLANK(Tabulka4[[#This Row],[start. č.]]),"-",IF(Tabulka4[[#This Row],[příjmení a jméno]]="start. č. nebylo registrováno!","-",IF(VLOOKUP(Tabulka4[[#This Row],[start. č.]],'3. REGISTRACE'!B:G,6,0)=0,"-",VLOOKUP(Tabulka4[[#This Row],[start. č.]],'3. REGISTRACE'!B:G,6,0))))</f>
        <v>50+</v>
      </c>
      <c r="M99" s="44">
        <f>IF(Tabulka4[[#This Row],[kategorie]]="-","-",COUNTIFS(G$10:G99,Tabulka4[[#This Row],[m/ž]],L$10:L99,Tabulka4[[#This Row],[kategorie]]))</f>
        <v>20</v>
      </c>
      <c r="N99" s="57" t="str">
        <f>IF(AND(ISBLANK(H99),ISBLANK(I98),ISBLANK(J98)),"-",IF(K99&gt;=MAX(K$10:K99),"ok","chyba!!!"))</f>
        <v>ok</v>
      </c>
    </row>
    <row r="100" spans="2:14" x14ac:dyDescent="0.2">
      <c r="B100" s="44">
        <v>91</v>
      </c>
      <c r="C100" s="45">
        <v>80</v>
      </c>
      <c r="D100" s="21" t="str">
        <f>IF(ISBLANK(Tabulka4[[#This Row],[start. č.]]),"-",IF(ISERROR(VLOOKUP(Tabulka4[[#This Row],[start. č.]],'3. REGISTRACE'!B:F,2,0)),"start. č. nebylo registrováno!",VLOOKUP(Tabulka4[[#This Row],[start. č.]],'3. REGISTRACE'!B:F,2,0)))</f>
        <v>Šádek Vojtěch</v>
      </c>
      <c r="E100" s="18">
        <f>IF(ISBLANK(Tabulka4[[#This Row],[start. č.]]),"-",IF(ISERROR(VLOOKUP(Tabulka4[[#This Row],[start. č.]],'3. REGISTRACE'!B:F,3,0)),"-",VLOOKUP(Tabulka4[[#This Row],[start. č.]],'3. REGISTRACE'!B:F,3,0)))</f>
        <v>1985</v>
      </c>
      <c r="F100" s="46" t="str">
        <f>IF(ISBLANK(Tabulka4[[#This Row],[start. č.]]),"-",IF(Tabulka4[[#This Row],[příjmení a jméno]]="start. č. nebylo registrováno!","-",IF(VLOOKUP(Tabulka4[[#This Row],[start. č.]],'3. REGISTRACE'!B:F,4,0)=0,"-",VLOOKUP(Tabulka4[[#This Row],[start. č.]],'3. REGISTRACE'!B:F,4,0))))</f>
        <v>Hranice</v>
      </c>
      <c r="G100" s="18" t="str">
        <f>IF(ISBLANK(Tabulka4[[#This Row],[start. č.]]),"-",IF(Tabulka4[[#This Row],[příjmení a jméno]]="start. č. nebylo registrováno!","-",IF(VLOOKUP(Tabulka4[[#This Row],[start. č.]],'3. REGISTRACE'!B:F,5,0)=0,"-",VLOOKUP(Tabulka4[[#This Row],[start. č.]],'3. REGISTRACE'!B:F,5,0))))</f>
        <v>M</v>
      </c>
      <c r="H100" s="52"/>
      <c r="I100" s="59">
        <v>53</v>
      </c>
      <c r="J100" s="60">
        <v>46</v>
      </c>
      <c r="K100" s="42">
        <f>TIME(Tabulka4[[#This Row],[hod]],Tabulka4[[#This Row],[min]],Tabulka4[[#This Row],[sek]])</f>
        <v>3.7337962962962962E-2</v>
      </c>
      <c r="L100" s="18" t="str">
        <f>IF(ISBLANK(Tabulka4[[#This Row],[start. č.]]),"-",IF(Tabulka4[[#This Row],[příjmení a jméno]]="start. č. nebylo registrováno!","-",IF(VLOOKUP(Tabulka4[[#This Row],[start. č.]],'3. REGISTRACE'!B:G,6,0)=0,"-",VLOOKUP(Tabulka4[[#This Row],[start. č.]],'3. REGISTRACE'!B:G,6,0))))</f>
        <v>35-49</v>
      </c>
      <c r="M100" s="44">
        <f>IF(Tabulka4[[#This Row],[kategorie]]="-","-",COUNTIFS(G$10:G100,Tabulka4[[#This Row],[m/ž]],L$10:L100,Tabulka4[[#This Row],[kategorie]]))</f>
        <v>38</v>
      </c>
      <c r="N100" s="57" t="str">
        <f>IF(AND(ISBLANK(H100),ISBLANK(I99),ISBLANK(J99)),"-",IF(K100&gt;=MAX(K$10:K100),"ok","chyba!!!"))</f>
        <v>ok</v>
      </c>
    </row>
    <row r="101" spans="2:14" x14ac:dyDescent="0.2">
      <c r="B101" s="44">
        <v>92</v>
      </c>
      <c r="C101" s="45">
        <v>74</v>
      </c>
      <c r="D101" s="21" t="str">
        <f>IF(ISBLANK(Tabulka4[[#This Row],[start. č.]]),"-",IF(ISERROR(VLOOKUP(Tabulka4[[#This Row],[start. č.]],'3. REGISTRACE'!B:F,2,0)),"start. č. nebylo registrováno!",VLOOKUP(Tabulka4[[#This Row],[start. č.]],'3. REGISTRACE'!B:F,2,0)))</f>
        <v>Balatková Hana</v>
      </c>
      <c r="E101" s="18">
        <f>IF(ISBLANK(Tabulka4[[#This Row],[start. č.]]),"-",IF(ISERROR(VLOOKUP(Tabulka4[[#This Row],[start. č.]],'3. REGISTRACE'!B:F,3,0)),"-",VLOOKUP(Tabulka4[[#This Row],[start. č.]],'3. REGISTRACE'!B:F,3,0)))</f>
        <v>1968</v>
      </c>
      <c r="F101" s="46" t="str">
        <f>IF(ISBLANK(Tabulka4[[#This Row],[start. č.]]),"-",IF(Tabulka4[[#This Row],[příjmení a jméno]]="start. č. nebylo registrováno!","-",IF(VLOOKUP(Tabulka4[[#This Row],[start. č.]],'3. REGISTRACE'!B:F,4,0)=0,"-",VLOOKUP(Tabulka4[[#This Row],[start. č.]],'3. REGISTRACE'!B:F,4,0))))</f>
        <v>Val</v>
      </c>
      <c r="G101" s="18" t="str">
        <f>IF(ISBLANK(Tabulka4[[#This Row],[start. č.]]),"-",IF(Tabulka4[[#This Row],[příjmení a jméno]]="start. č. nebylo registrováno!","-",IF(VLOOKUP(Tabulka4[[#This Row],[start. č.]],'3. REGISTRACE'!B:F,5,0)=0,"-",VLOOKUP(Tabulka4[[#This Row],[start. č.]],'3. REGISTRACE'!B:F,5,0))))</f>
        <v>Z</v>
      </c>
      <c r="H101" s="52"/>
      <c r="I101" s="59">
        <v>54</v>
      </c>
      <c r="J101" s="60">
        <v>20</v>
      </c>
      <c r="K101" s="42">
        <f>TIME(Tabulka4[[#This Row],[hod]],Tabulka4[[#This Row],[min]],Tabulka4[[#This Row],[sek]])</f>
        <v>3.7731481481481484E-2</v>
      </c>
      <c r="L101" s="18" t="str">
        <f>IF(ISBLANK(Tabulka4[[#This Row],[start. č.]]),"-",IF(Tabulka4[[#This Row],[příjmení a jméno]]="start. č. nebylo registrováno!","-",IF(VLOOKUP(Tabulka4[[#This Row],[start. č.]],'3. REGISTRACE'!B:G,6,0)=0,"-",VLOOKUP(Tabulka4[[#This Row],[start. č.]],'3. REGISTRACE'!B:G,6,0))))</f>
        <v>50+</v>
      </c>
      <c r="M101" s="44">
        <f>IF(Tabulka4[[#This Row],[kategorie]]="-","-",COUNTIFS(G$10:G101,Tabulka4[[#This Row],[m/ž]],L$10:L101,Tabulka4[[#This Row],[kategorie]]))</f>
        <v>4</v>
      </c>
      <c r="N101" s="57" t="str">
        <f>IF(AND(ISBLANK(H101),ISBLANK(I100),ISBLANK(J100)),"-",IF(K101&gt;=MAX(K$10:K101),"ok","chyba!!!"))</f>
        <v>ok</v>
      </c>
    </row>
    <row r="102" spans="2:14" x14ac:dyDescent="0.2">
      <c r="B102" s="44">
        <v>93</v>
      </c>
      <c r="C102" s="45">
        <v>11</v>
      </c>
      <c r="D102" s="21" t="str">
        <f>IF(ISBLANK(Tabulka4[[#This Row],[start. č.]]),"-",IF(ISERROR(VLOOKUP(Tabulka4[[#This Row],[start. č.]],'3. REGISTRACE'!B:F,2,0)),"start. č. nebylo registrováno!",VLOOKUP(Tabulka4[[#This Row],[start. č.]],'3. REGISTRACE'!B:F,2,0)))</f>
        <v>Vařejková Barbora</v>
      </c>
      <c r="E102" s="18">
        <f>IF(ISBLANK(Tabulka4[[#This Row],[start. č.]]),"-",IF(ISERROR(VLOOKUP(Tabulka4[[#This Row],[start. č.]],'3. REGISTRACE'!B:F,3,0)),"-",VLOOKUP(Tabulka4[[#This Row],[start. č.]],'3. REGISTRACE'!B:F,3,0)))</f>
        <v>1976</v>
      </c>
      <c r="F102" s="46" t="str">
        <f>IF(ISBLANK(Tabulka4[[#This Row],[start. č.]]),"-",IF(Tabulka4[[#This Row],[příjmení a jméno]]="start. č. nebylo registrováno!","-",IF(VLOOKUP(Tabulka4[[#This Row],[start. č.]],'3. REGISTRACE'!B:F,4,0)=0,"-",VLOOKUP(Tabulka4[[#This Row],[start. č.]],'3. REGISTRACE'!B:F,4,0))))</f>
        <v>České Budějovice</v>
      </c>
      <c r="G102" s="18" t="str">
        <f>IF(ISBLANK(Tabulka4[[#This Row],[start. č.]]),"-",IF(Tabulka4[[#This Row],[příjmení a jméno]]="start. č. nebylo registrováno!","-",IF(VLOOKUP(Tabulka4[[#This Row],[start. č.]],'3. REGISTRACE'!B:F,5,0)=0,"-",VLOOKUP(Tabulka4[[#This Row],[start. č.]],'3. REGISTRACE'!B:F,5,0))))</f>
        <v>Z</v>
      </c>
      <c r="H102" s="52"/>
      <c r="I102" s="59">
        <v>54</v>
      </c>
      <c r="J102" s="60">
        <v>36</v>
      </c>
      <c r="K102" s="42">
        <f>TIME(Tabulka4[[#This Row],[hod]],Tabulka4[[#This Row],[min]],Tabulka4[[#This Row],[sek]])</f>
        <v>3.7916666666666668E-2</v>
      </c>
      <c r="L102" s="18" t="str">
        <f>IF(ISBLANK(Tabulka4[[#This Row],[start. č.]]),"-",IF(Tabulka4[[#This Row],[příjmení a jméno]]="start. č. nebylo registrováno!","-",IF(VLOOKUP(Tabulka4[[#This Row],[start. č.]],'3. REGISTRACE'!B:G,6,0)=0,"-",VLOOKUP(Tabulka4[[#This Row],[start. č.]],'3. REGISTRACE'!B:G,6,0))))</f>
        <v>35-49</v>
      </c>
      <c r="M102" s="44">
        <f>IF(Tabulka4[[#This Row],[kategorie]]="-","-",COUNTIFS(G$10:G102,Tabulka4[[#This Row],[m/ž]],L$10:L102,Tabulka4[[#This Row],[kategorie]]))</f>
        <v>5</v>
      </c>
      <c r="N102" s="57" t="str">
        <f>IF(AND(ISBLANK(H102),ISBLANK(I101),ISBLANK(J101)),"-",IF(K102&gt;=MAX(K$10:K102),"ok","chyba!!!"))</f>
        <v>ok</v>
      </c>
    </row>
    <row r="103" spans="2:14" x14ac:dyDescent="0.2">
      <c r="B103" s="44">
        <v>94</v>
      </c>
      <c r="C103" s="45">
        <v>22</v>
      </c>
      <c r="D103" s="21" t="str">
        <f>IF(ISBLANK(Tabulka4[[#This Row],[start. č.]]),"-",IF(ISERROR(VLOOKUP(Tabulka4[[#This Row],[start. č.]],'3. REGISTRACE'!B:F,2,0)),"start. č. nebylo registrováno!",VLOOKUP(Tabulka4[[#This Row],[start. č.]],'3. REGISTRACE'!B:F,2,0)))</f>
        <v>Zodererová Václava</v>
      </c>
      <c r="E103" s="18">
        <f>IF(ISBLANK(Tabulka4[[#This Row],[start. č.]]),"-",IF(ISERROR(VLOOKUP(Tabulka4[[#This Row],[start. č.]],'3. REGISTRACE'!B:F,3,0)),"-",VLOOKUP(Tabulka4[[#This Row],[start. č.]],'3. REGISTRACE'!B:F,3,0)))</f>
        <v>1961</v>
      </c>
      <c r="F103" s="46" t="str">
        <f>IF(ISBLANK(Tabulka4[[#This Row],[start. č.]]),"-",IF(Tabulka4[[#This Row],[příjmení a jméno]]="start. č. nebylo registrováno!","-",IF(VLOOKUP(Tabulka4[[#This Row],[start. č.]],'3. REGISTRACE'!B:F,4,0)=0,"-",VLOOKUP(Tabulka4[[#This Row],[start. č.]],'3. REGISTRACE'!B:F,4,0))))</f>
        <v>Sokol Žizkov Praha 3</v>
      </c>
      <c r="G103" s="18" t="str">
        <f>IF(ISBLANK(Tabulka4[[#This Row],[start. č.]]),"-",IF(Tabulka4[[#This Row],[příjmení a jméno]]="start. č. nebylo registrováno!","-",IF(VLOOKUP(Tabulka4[[#This Row],[start. č.]],'3. REGISTRACE'!B:F,5,0)=0,"-",VLOOKUP(Tabulka4[[#This Row],[start. č.]],'3. REGISTRACE'!B:F,5,0))))</f>
        <v>Z</v>
      </c>
      <c r="H103" s="52"/>
      <c r="I103" s="59">
        <v>54</v>
      </c>
      <c r="J103" s="60">
        <v>50</v>
      </c>
      <c r="K103" s="42">
        <f>TIME(Tabulka4[[#This Row],[hod]],Tabulka4[[#This Row],[min]],Tabulka4[[#This Row],[sek]])</f>
        <v>3.8078703703703705E-2</v>
      </c>
      <c r="L103" s="18" t="str">
        <f>IF(ISBLANK(Tabulka4[[#This Row],[start. č.]]),"-",IF(Tabulka4[[#This Row],[příjmení a jméno]]="start. č. nebylo registrováno!","-",IF(VLOOKUP(Tabulka4[[#This Row],[start. č.]],'3. REGISTRACE'!B:G,6,0)=0,"-",VLOOKUP(Tabulka4[[#This Row],[start. č.]],'3. REGISTRACE'!B:G,6,0))))</f>
        <v>50+</v>
      </c>
      <c r="M103" s="44">
        <f>IF(Tabulka4[[#This Row],[kategorie]]="-","-",COUNTIFS(G$10:G103,Tabulka4[[#This Row],[m/ž]],L$10:L103,Tabulka4[[#This Row],[kategorie]]))</f>
        <v>5</v>
      </c>
      <c r="N103" s="57" t="str">
        <f>IF(AND(ISBLANK(H103),ISBLANK(I102),ISBLANK(J102)),"-",IF(K103&gt;=MAX(K$10:K103),"ok","chyba!!!"))</f>
        <v>ok</v>
      </c>
    </row>
    <row r="104" spans="2:14" x14ac:dyDescent="0.2">
      <c r="B104" s="44">
        <v>95</v>
      </c>
      <c r="C104" s="45"/>
      <c r="D104" s="21" t="str">
        <f>IF(ISBLANK(Tabulka4[[#This Row],[start. č.]]),"-",IF(ISERROR(VLOOKUP(Tabulka4[[#This Row],[start. č.]],'3. REGISTRACE'!B:F,2,0)),"start. č. nebylo registrováno!",VLOOKUP(Tabulka4[[#This Row],[start. č.]],'3. REGISTRACE'!B:F,2,0)))</f>
        <v>-</v>
      </c>
      <c r="E104" s="18" t="str">
        <f>IF(ISBLANK(Tabulka4[[#This Row],[start. č.]]),"-",IF(ISERROR(VLOOKUP(Tabulka4[[#This Row],[start. č.]],'3. REGISTRACE'!B:F,3,0)),"-",VLOOKUP(Tabulka4[[#This Row],[start. č.]],'3. REGISTRACE'!B:F,3,0)))</f>
        <v>-</v>
      </c>
      <c r="F104" s="46" t="str">
        <f>IF(ISBLANK(Tabulka4[[#This Row],[start. č.]]),"-",IF(Tabulka4[[#This Row],[příjmení a jméno]]="start. č. nebylo registrováno!","-",IF(VLOOKUP(Tabulka4[[#This Row],[start. č.]],'3. REGISTRACE'!B:F,4,0)=0,"-",VLOOKUP(Tabulka4[[#This Row],[start. č.]],'3. REGISTRACE'!B:F,4,0))))</f>
        <v>-</v>
      </c>
      <c r="G104" s="18" t="str">
        <f>IF(ISBLANK(Tabulka4[[#This Row],[start. č.]]),"-",IF(Tabulka4[[#This Row],[příjmení a jméno]]="start. č. nebylo registrováno!","-",IF(VLOOKUP(Tabulka4[[#This Row],[start. č.]],'3. REGISTRACE'!B:F,5,0)=0,"-",VLOOKUP(Tabulka4[[#This Row],[start. č.]],'3. REGISTRACE'!B:F,5,0))))</f>
        <v>-</v>
      </c>
      <c r="H104" s="52"/>
      <c r="I104" s="59">
        <v>0</v>
      </c>
      <c r="J104" s="60">
        <v>0</v>
      </c>
      <c r="K104" s="42">
        <f>TIME(Tabulka4[[#This Row],[hod]],Tabulka4[[#This Row],[min]],Tabulka4[[#This Row],[sek]])</f>
        <v>0</v>
      </c>
      <c r="L104" s="18" t="str">
        <f>IF(ISBLANK(Tabulka4[[#This Row],[start. č.]]),"-",IF(Tabulka4[[#This Row],[příjmení a jméno]]="start. č. nebylo registrováno!","-",IF(VLOOKUP(Tabulka4[[#This Row],[start. č.]],'3. REGISTRACE'!B:G,6,0)=0,"-",VLOOKUP(Tabulka4[[#This Row],[start. č.]],'3. REGISTRACE'!B:G,6,0))))</f>
        <v>-</v>
      </c>
      <c r="M104" s="44" t="str">
        <f>IF(Tabulka4[[#This Row],[kategorie]]="-","-",COUNTIFS(G$10:G104,Tabulka4[[#This Row],[m/ž]],L$10:L104,Tabulka4[[#This Row],[kategorie]]))</f>
        <v>-</v>
      </c>
      <c r="N104" s="57" t="str">
        <f>IF(AND(ISBLANK(H104),ISBLANK(I103),ISBLANK(J103)),"-",IF(K104&gt;=MAX(K$10:K104),"ok","chyba!!!"))</f>
        <v>chyba!!!</v>
      </c>
    </row>
    <row r="105" spans="2:14" x14ac:dyDescent="0.2">
      <c r="B105" s="44">
        <v>96</v>
      </c>
      <c r="C105" s="45">
        <v>47</v>
      </c>
      <c r="D105" s="21" t="str">
        <f>IF(ISBLANK(Tabulka4[[#This Row],[start. č.]]),"-",IF(ISERROR(VLOOKUP(Tabulka4[[#This Row],[start. č.]],'3. REGISTRACE'!B:F,2,0)),"start. č. nebylo registrováno!",VLOOKUP(Tabulka4[[#This Row],[start. č.]],'3. REGISTRACE'!B:F,2,0)))</f>
        <v>Smrčinová Markéta</v>
      </c>
      <c r="E105" s="18">
        <f>IF(ISBLANK(Tabulka4[[#This Row],[start. č.]]),"-",IF(ISERROR(VLOOKUP(Tabulka4[[#This Row],[start. č.]],'3. REGISTRACE'!B:F,3,0)),"-",VLOOKUP(Tabulka4[[#This Row],[start. č.]],'3. REGISTRACE'!B:F,3,0)))</f>
        <v>1974</v>
      </c>
      <c r="F105" s="46" t="str">
        <f>IF(ISBLANK(Tabulka4[[#This Row],[start. č.]]),"-",IF(Tabulka4[[#This Row],[příjmení a jméno]]="start. č. nebylo registrováno!","-",IF(VLOOKUP(Tabulka4[[#This Row],[start. č.]],'3. REGISTRACE'!B:F,4,0)=0,"-",VLOOKUP(Tabulka4[[#This Row],[start. č.]],'3. REGISTRACE'!B:F,4,0))))</f>
        <v>České Budějovice</v>
      </c>
      <c r="G105" s="18" t="str">
        <f>IF(ISBLANK(Tabulka4[[#This Row],[start. č.]]),"-",IF(Tabulka4[[#This Row],[příjmení a jméno]]="start. č. nebylo registrováno!","-",IF(VLOOKUP(Tabulka4[[#This Row],[start. č.]],'3. REGISTRACE'!B:F,5,0)=0,"-",VLOOKUP(Tabulka4[[#This Row],[start. č.]],'3. REGISTRACE'!B:F,5,0))))</f>
        <v>Z</v>
      </c>
      <c r="H105" s="52"/>
      <c r="I105" s="59">
        <v>55</v>
      </c>
      <c r="J105" s="60">
        <v>13</v>
      </c>
      <c r="K105" s="42">
        <f>TIME(Tabulka4[[#This Row],[hod]],Tabulka4[[#This Row],[min]],Tabulka4[[#This Row],[sek]])</f>
        <v>3.8344907407407411E-2</v>
      </c>
      <c r="L105" s="18" t="str">
        <f>IF(ISBLANK(Tabulka4[[#This Row],[start. č.]]),"-",IF(Tabulka4[[#This Row],[příjmení a jméno]]="start. č. nebylo registrováno!","-",IF(VLOOKUP(Tabulka4[[#This Row],[start. č.]],'3. REGISTRACE'!B:G,6,0)=0,"-",VLOOKUP(Tabulka4[[#This Row],[start. č.]],'3. REGISTRACE'!B:G,6,0))))</f>
        <v>35-49</v>
      </c>
      <c r="M105" s="44">
        <f>IF(Tabulka4[[#This Row],[kategorie]]="-","-",COUNTIFS(G$10:G105,Tabulka4[[#This Row],[m/ž]],L$10:L105,Tabulka4[[#This Row],[kategorie]]))</f>
        <v>6</v>
      </c>
      <c r="N105" s="57" t="str">
        <f>IF(AND(ISBLANK(H105),ISBLANK(I104),ISBLANK(J104)),"-",IF(K105&gt;=MAX(K$10:K105),"ok","chyba!!!"))</f>
        <v>ok</v>
      </c>
    </row>
    <row r="106" spans="2:14" x14ac:dyDescent="0.2">
      <c r="B106" s="44">
        <v>97</v>
      </c>
      <c r="C106" s="45">
        <v>25</v>
      </c>
      <c r="D106" s="21" t="str">
        <f>IF(ISBLANK(Tabulka4[[#This Row],[start. č.]]),"-",IF(ISERROR(VLOOKUP(Tabulka4[[#This Row],[start. č.]],'3. REGISTRACE'!B:F,2,0)),"start. č. nebylo registrováno!",VLOOKUP(Tabulka4[[#This Row],[start. č.]],'3. REGISTRACE'!B:F,2,0)))</f>
        <v>Vorlová Dana</v>
      </c>
      <c r="E106" s="18">
        <f>IF(ISBLANK(Tabulka4[[#This Row],[start. č.]]),"-",IF(ISERROR(VLOOKUP(Tabulka4[[#This Row],[start. č.]],'3. REGISTRACE'!B:F,3,0)),"-",VLOOKUP(Tabulka4[[#This Row],[start. č.]],'3. REGISTRACE'!B:F,3,0)))</f>
        <v>1962</v>
      </c>
      <c r="F106" s="46" t="str">
        <f>IF(ISBLANK(Tabulka4[[#This Row],[start. č.]]),"-",IF(Tabulka4[[#This Row],[příjmení a jméno]]="start. č. nebylo registrováno!","-",IF(VLOOKUP(Tabulka4[[#This Row],[start. č.]],'3. REGISTRACE'!B:F,4,0)=0,"-",VLOOKUP(Tabulka4[[#This Row],[start. č.]],'3. REGISTRACE'!B:F,4,0))))</f>
        <v>Relax běhny</v>
      </c>
      <c r="G106" s="18" t="str">
        <f>IF(ISBLANK(Tabulka4[[#This Row],[start. č.]]),"-",IF(Tabulka4[[#This Row],[příjmení a jméno]]="start. č. nebylo registrováno!","-",IF(VLOOKUP(Tabulka4[[#This Row],[start. č.]],'3. REGISTRACE'!B:F,5,0)=0,"-",VLOOKUP(Tabulka4[[#This Row],[start. č.]],'3. REGISTRACE'!B:F,5,0))))</f>
        <v>Z</v>
      </c>
      <c r="H106" s="52"/>
      <c r="I106" s="59">
        <v>55</v>
      </c>
      <c r="J106" s="60">
        <v>17</v>
      </c>
      <c r="K106" s="42">
        <f>TIME(Tabulka4[[#This Row],[hod]],Tabulka4[[#This Row],[min]],Tabulka4[[#This Row],[sek]])</f>
        <v>3.8391203703703698E-2</v>
      </c>
      <c r="L106" s="18" t="str">
        <f>IF(ISBLANK(Tabulka4[[#This Row],[start. č.]]),"-",IF(Tabulka4[[#This Row],[příjmení a jméno]]="start. č. nebylo registrováno!","-",IF(VLOOKUP(Tabulka4[[#This Row],[start. č.]],'3. REGISTRACE'!B:G,6,0)=0,"-",VLOOKUP(Tabulka4[[#This Row],[start. č.]],'3. REGISTRACE'!B:G,6,0))))</f>
        <v>50+</v>
      </c>
      <c r="M106" s="44">
        <f>IF(Tabulka4[[#This Row],[kategorie]]="-","-",COUNTIFS(G$10:G106,Tabulka4[[#This Row],[m/ž]],L$10:L106,Tabulka4[[#This Row],[kategorie]]))</f>
        <v>6</v>
      </c>
      <c r="N106" s="57" t="str">
        <f>IF(AND(ISBLANK(H106),ISBLANK(I105),ISBLANK(J105)),"-",IF(K106&gt;=MAX(K$10:K106),"ok","chyba!!!"))</f>
        <v>ok</v>
      </c>
    </row>
    <row r="107" spans="2:14" x14ac:dyDescent="0.2">
      <c r="B107" s="44">
        <v>98</v>
      </c>
      <c r="C107" s="45">
        <v>71</v>
      </c>
      <c r="D107" s="21" t="str">
        <f>IF(ISBLANK(Tabulka4[[#This Row],[start. č.]]),"-",IF(ISERROR(VLOOKUP(Tabulka4[[#This Row],[start. č.]],'3. REGISTRACE'!B:F,2,0)),"start. č. nebylo registrováno!",VLOOKUP(Tabulka4[[#This Row],[start. č.]],'3. REGISTRACE'!B:F,2,0)))</f>
        <v>Ardamicová Radka</v>
      </c>
      <c r="E107" s="18">
        <f>IF(ISBLANK(Tabulka4[[#This Row],[start. č.]]),"-",IF(ISERROR(VLOOKUP(Tabulka4[[#This Row],[start. č.]],'3. REGISTRACE'!B:F,3,0)),"-",VLOOKUP(Tabulka4[[#This Row],[start. č.]],'3. REGISTRACE'!B:F,3,0)))</f>
        <v>1981</v>
      </c>
      <c r="F107" s="46" t="str">
        <f>IF(ISBLANK(Tabulka4[[#This Row],[start. č.]]),"-",IF(Tabulka4[[#This Row],[příjmení a jméno]]="start. č. nebylo registrováno!","-",IF(VLOOKUP(Tabulka4[[#This Row],[start. č.]],'3. REGISTRACE'!B:F,4,0)=0,"-",VLOOKUP(Tabulka4[[#This Row],[start. č.]],'3. REGISTRACE'!B:F,4,0))))</f>
        <v>ARDY TEAM</v>
      </c>
      <c r="G107" s="18" t="str">
        <f>IF(ISBLANK(Tabulka4[[#This Row],[start. č.]]),"-",IF(Tabulka4[[#This Row],[příjmení a jméno]]="start. č. nebylo registrováno!","-",IF(VLOOKUP(Tabulka4[[#This Row],[start. č.]],'3. REGISTRACE'!B:F,5,0)=0,"-",VLOOKUP(Tabulka4[[#This Row],[start. č.]],'3. REGISTRACE'!B:F,5,0))))</f>
        <v>Z</v>
      </c>
      <c r="H107" s="52"/>
      <c r="I107" s="59">
        <v>55</v>
      </c>
      <c r="J107" s="60">
        <v>25</v>
      </c>
      <c r="K107" s="42">
        <f>TIME(Tabulka4[[#This Row],[hod]],Tabulka4[[#This Row],[min]],Tabulka4[[#This Row],[sek]])</f>
        <v>3.8483796296296294E-2</v>
      </c>
      <c r="L107" s="18" t="str">
        <f>IF(ISBLANK(Tabulka4[[#This Row],[start. č.]]),"-",IF(Tabulka4[[#This Row],[příjmení a jméno]]="start. č. nebylo registrováno!","-",IF(VLOOKUP(Tabulka4[[#This Row],[start. č.]],'3. REGISTRACE'!B:G,6,0)=0,"-",VLOOKUP(Tabulka4[[#This Row],[start. č.]],'3. REGISTRACE'!B:G,6,0))))</f>
        <v>35-49</v>
      </c>
      <c r="M107" s="44">
        <f>IF(Tabulka4[[#This Row],[kategorie]]="-","-",COUNTIFS(G$10:G107,Tabulka4[[#This Row],[m/ž]],L$10:L107,Tabulka4[[#This Row],[kategorie]]))</f>
        <v>7</v>
      </c>
      <c r="N107" s="57" t="str">
        <f>IF(AND(ISBLANK(H107),ISBLANK(I106),ISBLANK(J106)),"-",IF(K107&gt;=MAX(K$10:K107),"ok","chyba!!!"))</f>
        <v>ok</v>
      </c>
    </row>
    <row r="108" spans="2:14" x14ac:dyDescent="0.2">
      <c r="B108" s="44">
        <v>99</v>
      </c>
      <c r="C108" s="45">
        <v>46</v>
      </c>
      <c r="D108" s="21" t="str">
        <f>IF(ISBLANK(Tabulka4[[#This Row],[start. č.]]),"-",IF(ISERROR(VLOOKUP(Tabulka4[[#This Row],[start. č.]],'3. REGISTRACE'!B:F,2,0)),"start. č. nebylo registrováno!",VLOOKUP(Tabulka4[[#This Row],[start. č.]],'3. REGISTRACE'!B:F,2,0)))</f>
        <v xml:space="preserve">Ardamica David   </v>
      </c>
      <c r="E108" s="18">
        <f>IF(ISBLANK(Tabulka4[[#This Row],[start. č.]]),"-",IF(ISERROR(VLOOKUP(Tabulka4[[#This Row],[start. č.]],'3. REGISTRACE'!B:F,3,0)),"-",VLOOKUP(Tabulka4[[#This Row],[start. č.]],'3. REGISTRACE'!B:F,3,0)))</f>
        <v>1976</v>
      </c>
      <c r="F108" s="46" t="str">
        <f>IF(ISBLANK(Tabulka4[[#This Row],[start. č.]]),"-",IF(Tabulka4[[#This Row],[příjmení a jméno]]="start. č. nebylo registrováno!","-",IF(VLOOKUP(Tabulka4[[#This Row],[start. č.]],'3. REGISTRACE'!B:F,4,0)=0,"-",VLOOKUP(Tabulka4[[#This Row],[start. č.]],'3. REGISTRACE'!B:F,4,0))))</f>
        <v>Centrum Bazalka</v>
      </c>
      <c r="G108" s="18" t="str">
        <f>IF(ISBLANK(Tabulka4[[#This Row],[start. č.]]),"-",IF(Tabulka4[[#This Row],[příjmení a jméno]]="start. č. nebylo registrováno!","-",IF(VLOOKUP(Tabulka4[[#This Row],[start. č.]],'3. REGISTRACE'!B:F,5,0)=0,"-",VLOOKUP(Tabulka4[[#This Row],[start. č.]],'3. REGISTRACE'!B:F,5,0))))</f>
        <v>M</v>
      </c>
      <c r="H108" s="52"/>
      <c r="I108" s="59">
        <v>55</v>
      </c>
      <c r="J108" s="60">
        <v>29</v>
      </c>
      <c r="K108" s="42">
        <f>TIME(Tabulka4[[#This Row],[hod]],Tabulka4[[#This Row],[min]],Tabulka4[[#This Row],[sek]])</f>
        <v>3.8530092592592595E-2</v>
      </c>
      <c r="L108" s="18" t="str">
        <f>IF(ISBLANK(Tabulka4[[#This Row],[start. č.]]),"-",IF(Tabulka4[[#This Row],[příjmení a jméno]]="start. č. nebylo registrováno!","-",IF(VLOOKUP(Tabulka4[[#This Row],[start. č.]],'3. REGISTRACE'!B:G,6,0)=0,"-",VLOOKUP(Tabulka4[[#This Row],[start. č.]],'3. REGISTRACE'!B:G,6,0))))</f>
        <v>35-49</v>
      </c>
      <c r="M108" s="44">
        <f>IF(Tabulka4[[#This Row],[kategorie]]="-","-",COUNTIFS(G$10:G108,Tabulka4[[#This Row],[m/ž]],L$10:L108,Tabulka4[[#This Row],[kategorie]]))</f>
        <v>39</v>
      </c>
      <c r="N108" s="57" t="str">
        <f>IF(AND(ISBLANK(H108),ISBLANK(I107),ISBLANK(J107)),"-",IF(K108&gt;=MAX(K$10:K108),"ok","chyba!!!"))</f>
        <v>ok</v>
      </c>
    </row>
    <row r="109" spans="2:14" x14ac:dyDescent="0.2">
      <c r="B109" s="44">
        <v>100</v>
      </c>
      <c r="C109" s="45">
        <v>26</v>
      </c>
      <c r="D109" s="21" t="str">
        <f>IF(ISBLANK(Tabulka4[[#This Row],[start. č.]]),"-",IF(ISERROR(VLOOKUP(Tabulka4[[#This Row],[start. č.]],'3. REGISTRACE'!B:F,2,0)),"start. č. nebylo registrováno!",VLOOKUP(Tabulka4[[#This Row],[start. č.]],'3. REGISTRACE'!B:F,2,0)))</f>
        <v>Vorel Jan</v>
      </c>
      <c r="E109" s="18">
        <f>IF(ISBLANK(Tabulka4[[#This Row],[start. č.]]),"-",IF(ISERROR(VLOOKUP(Tabulka4[[#This Row],[start. č.]],'3. REGISTRACE'!B:F,3,0)),"-",VLOOKUP(Tabulka4[[#This Row],[start. č.]],'3. REGISTRACE'!B:F,3,0)))</f>
        <v>1960</v>
      </c>
      <c r="F109" s="46" t="str">
        <f>IF(ISBLANK(Tabulka4[[#This Row],[start. č.]]),"-",IF(Tabulka4[[#This Row],[příjmení a jméno]]="start. č. nebylo registrováno!","-",IF(VLOOKUP(Tabulka4[[#This Row],[start. č.]],'3. REGISTRACE'!B:F,4,0)=0,"-",VLOOKUP(Tabulka4[[#This Row],[start. č.]],'3. REGISTRACE'!B:F,4,0))))</f>
        <v>Orlando Bananas</v>
      </c>
      <c r="G109" s="18" t="str">
        <f>IF(ISBLANK(Tabulka4[[#This Row],[start. č.]]),"-",IF(Tabulka4[[#This Row],[příjmení a jméno]]="start. č. nebylo registrováno!","-",IF(VLOOKUP(Tabulka4[[#This Row],[start. č.]],'3. REGISTRACE'!B:F,5,0)=0,"-",VLOOKUP(Tabulka4[[#This Row],[start. č.]],'3. REGISTRACE'!B:F,5,0))))</f>
        <v>M</v>
      </c>
      <c r="H109" s="52"/>
      <c r="I109" s="59">
        <v>55</v>
      </c>
      <c r="J109" s="60">
        <v>30</v>
      </c>
      <c r="K109" s="42">
        <f>TIME(Tabulka4[[#This Row],[hod]],Tabulka4[[#This Row],[min]],Tabulka4[[#This Row],[sek]])</f>
        <v>3.8541666666666669E-2</v>
      </c>
      <c r="L109" s="18" t="str">
        <f>IF(ISBLANK(Tabulka4[[#This Row],[start. č.]]),"-",IF(Tabulka4[[#This Row],[příjmení a jméno]]="start. č. nebylo registrováno!","-",IF(VLOOKUP(Tabulka4[[#This Row],[start. č.]],'3. REGISTRACE'!B:G,6,0)=0,"-",VLOOKUP(Tabulka4[[#This Row],[start. č.]],'3. REGISTRACE'!B:G,6,0))))</f>
        <v>50+</v>
      </c>
      <c r="M109" s="44">
        <f>IF(Tabulka4[[#This Row],[kategorie]]="-","-",COUNTIFS(G$10:G109,Tabulka4[[#This Row],[m/ž]],L$10:L109,Tabulka4[[#This Row],[kategorie]]))</f>
        <v>21</v>
      </c>
      <c r="N109" s="57" t="str">
        <f>IF(AND(ISBLANK(H109),ISBLANK(I108),ISBLANK(J108)),"-",IF(K109&gt;=MAX(K$10:K109),"ok","chyba!!!"))</f>
        <v>ok</v>
      </c>
    </row>
    <row r="110" spans="2:14" x14ac:dyDescent="0.2">
      <c r="B110" s="44">
        <v>101</v>
      </c>
      <c r="C110" s="45">
        <v>29</v>
      </c>
      <c r="D110" s="21" t="str">
        <f>IF(ISBLANK(Tabulka4[[#This Row],[start. č.]]),"-",IF(ISERROR(VLOOKUP(Tabulka4[[#This Row],[start. č.]],'3. REGISTRACE'!B:F,2,0)),"start. č. nebylo registrováno!",VLOOKUP(Tabulka4[[#This Row],[start. č.]],'3. REGISTRACE'!B:F,2,0)))</f>
        <v>Funfálková Lucie</v>
      </c>
      <c r="E110" s="18">
        <f>IF(ISBLANK(Tabulka4[[#This Row],[start. č.]]),"-",IF(ISERROR(VLOOKUP(Tabulka4[[#This Row],[start. č.]],'3. REGISTRACE'!B:F,3,0)),"-",VLOOKUP(Tabulka4[[#This Row],[start. č.]],'3. REGISTRACE'!B:F,3,0)))</f>
        <v>1989</v>
      </c>
      <c r="F110" s="46" t="str">
        <f>IF(ISBLANK(Tabulka4[[#This Row],[start. č.]]),"-",IF(Tabulka4[[#This Row],[příjmení a jméno]]="start. č. nebylo registrováno!","-",IF(VLOOKUP(Tabulka4[[#This Row],[start. č.]],'3. REGISTRACE'!B:F,4,0)=0,"-",VLOOKUP(Tabulka4[[#This Row],[start. č.]],'3. REGISTRACE'!B:F,4,0))))</f>
        <v>Kunžak</v>
      </c>
      <c r="G110" s="18" t="str">
        <f>IF(ISBLANK(Tabulka4[[#This Row],[start. č.]]),"-",IF(Tabulka4[[#This Row],[příjmení a jméno]]="start. č. nebylo registrováno!","-",IF(VLOOKUP(Tabulka4[[#This Row],[start. č.]],'3. REGISTRACE'!B:F,5,0)=0,"-",VLOOKUP(Tabulka4[[#This Row],[start. č.]],'3. REGISTRACE'!B:F,5,0))))</f>
        <v>Z</v>
      </c>
      <c r="H110" s="52"/>
      <c r="I110" s="59">
        <v>56</v>
      </c>
      <c r="J110" s="60">
        <v>14</v>
      </c>
      <c r="K110" s="42">
        <f>TIME(Tabulka4[[#This Row],[hod]],Tabulka4[[#This Row],[min]],Tabulka4[[#This Row],[sek]])</f>
        <v>3.9050925925925926E-2</v>
      </c>
      <c r="L110" s="18" t="str">
        <f>IF(ISBLANK(Tabulka4[[#This Row],[start. č.]]),"-",IF(Tabulka4[[#This Row],[příjmení a jméno]]="start. č. nebylo registrováno!","-",IF(VLOOKUP(Tabulka4[[#This Row],[start. č.]],'3. REGISTRACE'!B:G,6,0)=0,"-",VLOOKUP(Tabulka4[[#This Row],[start. č.]],'3. REGISTRACE'!B:G,6,0))))</f>
        <v>13-34</v>
      </c>
      <c r="M110" s="44">
        <f>IF(Tabulka4[[#This Row],[kategorie]]="-","-",COUNTIFS(G$10:G110,Tabulka4[[#This Row],[m/ž]],L$10:L110,Tabulka4[[#This Row],[kategorie]]))</f>
        <v>8</v>
      </c>
      <c r="N110" s="57" t="str">
        <f>IF(AND(ISBLANK(H110),ISBLANK(I109),ISBLANK(J109)),"-",IF(K110&gt;=MAX(K$10:K110),"ok","chyba!!!"))</f>
        <v>ok</v>
      </c>
    </row>
    <row r="111" spans="2:14" x14ac:dyDescent="0.2">
      <c r="B111" s="44">
        <v>102</v>
      </c>
      <c r="C111" s="45">
        <v>109</v>
      </c>
      <c r="D111" s="21" t="str">
        <f>IF(ISBLANK(Tabulka4[[#This Row],[start. č.]]),"-",IF(ISERROR(VLOOKUP(Tabulka4[[#This Row],[start. č.]],'3. REGISTRACE'!B:F,2,0)),"start. č. nebylo registrováno!",VLOOKUP(Tabulka4[[#This Row],[start. č.]],'3. REGISTRACE'!B:F,2,0)))</f>
        <v>Boháč Karel</v>
      </c>
      <c r="E111" s="18">
        <f>IF(ISBLANK(Tabulka4[[#This Row],[start. č.]]),"-",IF(ISERROR(VLOOKUP(Tabulka4[[#This Row],[start. č.]],'3. REGISTRACE'!B:F,3,0)),"-",VLOOKUP(Tabulka4[[#This Row],[start. č.]],'3. REGISTRACE'!B:F,3,0)))</f>
        <v>1947</v>
      </c>
      <c r="F111" s="46" t="str">
        <f>IF(ISBLANK(Tabulka4[[#This Row],[start. č.]]),"-",IF(Tabulka4[[#This Row],[příjmení a jméno]]="start. č. nebylo registrováno!","-",IF(VLOOKUP(Tabulka4[[#This Row],[start. č.]],'3. REGISTRACE'!B:F,4,0)=0,"-",VLOOKUP(Tabulka4[[#This Row],[start. č.]],'3. REGISTRACE'!B:F,4,0))))</f>
        <v>Liga 2000 Tábor</v>
      </c>
      <c r="G111" s="18" t="str">
        <f>IF(ISBLANK(Tabulka4[[#This Row],[start. č.]]),"-",IF(Tabulka4[[#This Row],[příjmení a jméno]]="start. č. nebylo registrováno!","-",IF(VLOOKUP(Tabulka4[[#This Row],[start. č.]],'3. REGISTRACE'!B:F,5,0)=0,"-",VLOOKUP(Tabulka4[[#This Row],[start. č.]],'3. REGISTRACE'!B:F,5,0))))</f>
        <v>M</v>
      </c>
      <c r="H111" s="52"/>
      <c r="I111" s="59">
        <v>56</v>
      </c>
      <c r="J111" s="60">
        <v>26</v>
      </c>
      <c r="K111" s="42">
        <f>TIME(Tabulka4[[#This Row],[hod]],Tabulka4[[#This Row],[min]],Tabulka4[[#This Row],[sek]])</f>
        <v>3.9189814814814809E-2</v>
      </c>
      <c r="L111" s="18" t="str">
        <f>IF(ISBLANK(Tabulka4[[#This Row],[start. č.]]),"-",IF(Tabulka4[[#This Row],[příjmení a jméno]]="start. č. nebylo registrováno!","-",IF(VLOOKUP(Tabulka4[[#This Row],[start. č.]],'3. REGISTRACE'!B:G,6,0)=0,"-",VLOOKUP(Tabulka4[[#This Row],[start. č.]],'3. REGISTRACE'!B:G,6,0))))</f>
        <v>50+</v>
      </c>
      <c r="M111" s="44">
        <f>IF(Tabulka4[[#This Row],[kategorie]]="-","-",COUNTIFS(G$10:G111,Tabulka4[[#This Row],[m/ž]],L$10:L111,Tabulka4[[#This Row],[kategorie]]))</f>
        <v>22</v>
      </c>
      <c r="N111" s="57" t="str">
        <f>IF(AND(ISBLANK(H111),ISBLANK(I110),ISBLANK(J110)),"-",IF(K111&gt;=MAX(K$10:K111),"ok","chyba!!!"))</f>
        <v>ok</v>
      </c>
    </row>
    <row r="112" spans="2:14" x14ac:dyDescent="0.2">
      <c r="B112" s="44">
        <v>103</v>
      </c>
      <c r="C112" s="45">
        <v>40</v>
      </c>
      <c r="D112" s="21" t="str">
        <f>IF(ISBLANK(Tabulka4[[#This Row],[start. č.]]),"-",IF(ISERROR(VLOOKUP(Tabulka4[[#This Row],[start. č.]],'3. REGISTRACE'!B:F,2,0)),"start. č. nebylo registrováno!",VLOOKUP(Tabulka4[[#This Row],[start. č.]],'3. REGISTRACE'!B:F,2,0)))</f>
        <v>Zelenková Karolína</v>
      </c>
      <c r="E112" s="18">
        <f>IF(ISBLANK(Tabulka4[[#This Row],[start. č.]]),"-",IF(ISERROR(VLOOKUP(Tabulka4[[#This Row],[start. č.]],'3. REGISTRACE'!B:F,3,0)),"-",VLOOKUP(Tabulka4[[#This Row],[start. č.]],'3. REGISTRACE'!B:F,3,0)))</f>
        <v>2000</v>
      </c>
      <c r="F112" s="46" t="str">
        <f>IF(ISBLANK(Tabulka4[[#This Row],[start. č.]]),"-",IF(Tabulka4[[#This Row],[příjmení a jméno]]="start. č. nebylo registrováno!","-",IF(VLOOKUP(Tabulka4[[#This Row],[start. č.]],'3. REGISTRACE'!B:F,4,0)=0,"-",VLOOKUP(Tabulka4[[#This Row],[start. č.]],'3. REGISTRACE'!B:F,4,0))))</f>
        <v>TJ Jiskra Třeboň</v>
      </c>
      <c r="G112" s="18" t="str">
        <f>IF(ISBLANK(Tabulka4[[#This Row],[start. č.]]),"-",IF(Tabulka4[[#This Row],[příjmení a jméno]]="start. č. nebylo registrováno!","-",IF(VLOOKUP(Tabulka4[[#This Row],[start. č.]],'3. REGISTRACE'!B:F,5,0)=0,"-",VLOOKUP(Tabulka4[[#This Row],[start. č.]],'3. REGISTRACE'!B:F,5,0))))</f>
        <v>Z</v>
      </c>
      <c r="H112" s="52"/>
      <c r="I112" s="59">
        <v>57</v>
      </c>
      <c r="J112" s="60">
        <v>34</v>
      </c>
      <c r="K112" s="42">
        <f>TIME(Tabulka4[[#This Row],[hod]],Tabulka4[[#This Row],[min]],Tabulka4[[#This Row],[sek]])</f>
        <v>3.9976851851851854E-2</v>
      </c>
      <c r="L112" s="18" t="str">
        <f>IF(ISBLANK(Tabulka4[[#This Row],[start. č.]]),"-",IF(Tabulka4[[#This Row],[příjmení a jméno]]="start. č. nebylo registrováno!","-",IF(VLOOKUP(Tabulka4[[#This Row],[start. č.]],'3. REGISTRACE'!B:G,6,0)=0,"-",VLOOKUP(Tabulka4[[#This Row],[start. č.]],'3. REGISTRACE'!B:G,6,0))))</f>
        <v>13-34</v>
      </c>
      <c r="M112" s="44">
        <f>IF(Tabulka4[[#This Row],[kategorie]]="-","-",COUNTIFS(G$10:G112,Tabulka4[[#This Row],[m/ž]],L$10:L112,Tabulka4[[#This Row],[kategorie]]))</f>
        <v>9</v>
      </c>
      <c r="N112" s="57" t="str">
        <f>IF(AND(ISBLANK(H112),ISBLANK(I111),ISBLANK(J111)),"-",IF(K112&gt;=MAX(K$10:K112),"ok","chyba!!!"))</f>
        <v>ok</v>
      </c>
    </row>
    <row r="113" spans="2:14" x14ac:dyDescent="0.2">
      <c r="B113" s="44">
        <v>104</v>
      </c>
      <c r="C113" s="45">
        <v>13</v>
      </c>
      <c r="D113" s="21" t="str">
        <f>IF(ISBLANK(Tabulka4[[#This Row],[start. č.]]),"-",IF(ISERROR(VLOOKUP(Tabulka4[[#This Row],[start. č.]],'3. REGISTRACE'!B:F,2,0)),"start. č. nebylo registrováno!",VLOOKUP(Tabulka4[[#This Row],[start. č.]],'3. REGISTRACE'!B:F,2,0)))</f>
        <v>Žáková Žaneta</v>
      </c>
      <c r="E113" s="18">
        <f>IF(ISBLANK(Tabulka4[[#This Row],[start. č.]]),"-",IF(ISERROR(VLOOKUP(Tabulka4[[#This Row],[start. č.]],'3. REGISTRACE'!B:F,3,0)),"-",VLOOKUP(Tabulka4[[#This Row],[start. č.]],'3. REGISTRACE'!B:F,3,0)))</f>
        <v>2006</v>
      </c>
      <c r="F113" s="46" t="str">
        <f>IF(ISBLANK(Tabulka4[[#This Row],[start. č.]]),"-",IF(Tabulka4[[#This Row],[příjmení a jméno]]="start. č. nebylo registrováno!","-",IF(VLOOKUP(Tabulka4[[#This Row],[start. č.]],'3. REGISTRACE'!B:F,4,0)=0,"-",VLOOKUP(Tabulka4[[#This Row],[start. č.]],'3. REGISTRACE'!B:F,4,0))))</f>
        <v>Tým Dejvid</v>
      </c>
      <c r="G113" s="18" t="str">
        <f>IF(ISBLANK(Tabulka4[[#This Row],[start. č.]]),"-",IF(Tabulka4[[#This Row],[příjmení a jméno]]="start. č. nebylo registrováno!","-",IF(VLOOKUP(Tabulka4[[#This Row],[start. č.]],'3. REGISTRACE'!B:F,5,0)=0,"-",VLOOKUP(Tabulka4[[#This Row],[start. č.]],'3. REGISTRACE'!B:F,5,0))))</f>
        <v>Z</v>
      </c>
      <c r="H113" s="52"/>
      <c r="I113" s="59">
        <v>57</v>
      </c>
      <c r="J113" s="60">
        <v>34</v>
      </c>
      <c r="K113" s="42">
        <f>TIME(Tabulka4[[#This Row],[hod]],Tabulka4[[#This Row],[min]],Tabulka4[[#This Row],[sek]])</f>
        <v>3.9976851851851854E-2</v>
      </c>
      <c r="L113" s="18" t="str">
        <f>IF(ISBLANK(Tabulka4[[#This Row],[start. č.]]),"-",IF(Tabulka4[[#This Row],[příjmení a jméno]]="start. č. nebylo registrováno!","-",IF(VLOOKUP(Tabulka4[[#This Row],[start. č.]],'3. REGISTRACE'!B:G,6,0)=0,"-",VLOOKUP(Tabulka4[[#This Row],[start. č.]],'3. REGISTRACE'!B:G,6,0))))</f>
        <v>13-34</v>
      </c>
      <c r="M113" s="44">
        <f>IF(Tabulka4[[#This Row],[kategorie]]="-","-",COUNTIFS(G$10:G113,Tabulka4[[#This Row],[m/ž]],L$10:L113,Tabulka4[[#This Row],[kategorie]]))</f>
        <v>10</v>
      </c>
      <c r="N113" s="57" t="str">
        <f>IF(AND(ISBLANK(H113),ISBLANK(I112),ISBLANK(J112)),"-",IF(K113&gt;=MAX(K$10:K113),"ok","chyba!!!"))</f>
        <v>ok</v>
      </c>
    </row>
    <row r="114" spans="2:14" x14ac:dyDescent="0.2">
      <c r="B114" s="44">
        <v>105</v>
      </c>
      <c r="C114" s="45">
        <v>54</v>
      </c>
      <c r="D114" s="21" t="str">
        <f>IF(ISBLANK(Tabulka4[[#This Row],[start. č.]]),"-",IF(ISERROR(VLOOKUP(Tabulka4[[#This Row],[start. č.]],'3. REGISTRACE'!B:F,2,0)),"start. č. nebylo registrováno!",VLOOKUP(Tabulka4[[#This Row],[start. č.]],'3. REGISTRACE'!B:F,2,0)))</f>
        <v>Čermáková Kamila</v>
      </c>
      <c r="E114" s="18">
        <f>IF(ISBLANK(Tabulka4[[#This Row],[start. č.]]),"-",IF(ISERROR(VLOOKUP(Tabulka4[[#This Row],[start. č.]],'3. REGISTRACE'!B:F,3,0)),"-",VLOOKUP(Tabulka4[[#This Row],[start. č.]],'3. REGISTRACE'!B:F,3,0)))</f>
        <v>1964</v>
      </c>
      <c r="F114" s="46" t="str">
        <f>IF(ISBLANK(Tabulka4[[#This Row],[start. č.]]),"-",IF(Tabulka4[[#This Row],[příjmení a jméno]]="start. č. nebylo registrováno!","-",IF(VLOOKUP(Tabulka4[[#This Row],[start. č.]],'3. REGISTRACE'!B:F,4,0)=0,"-",VLOOKUP(Tabulka4[[#This Row],[start. č.]],'3. REGISTRACE'!B:F,4,0))))</f>
        <v>České Budějovice</v>
      </c>
      <c r="G114" s="18" t="str">
        <f>IF(ISBLANK(Tabulka4[[#This Row],[start. č.]]),"-",IF(Tabulka4[[#This Row],[příjmení a jméno]]="start. č. nebylo registrováno!","-",IF(VLOOKUP(Tabulka4[[#This Row],[start. č.]],'3. REGISTRACE'!B:F,5,0)=0,"-",VLOOKUP(Tabulka4[[#This Row],[start. č.]],'3. REGISTRACE'!B:F,5,0))))</f>
        <v>Z</v>
      </c>
      <c r="H114" s="52"/>
      <c r="I114" s="59">
        <v>59</v>
      </c>
      <c r="J114" s="60">
        <v>6</v>
      </c>
      <c r="K114" s="42">
        <f>TIME(Tabulka4[[#This Row],[hod]],Tabulka4[[#This Row],[min]],Tabulka4[[#This Row],[sek]])</f>
        <v>4.1041666666666664E-2</v>
      </c>
      <c r="L114" s="18" t="str">
        <f>IF(ISBLANK(Tabulka4[[#This Row],[start. č.]]),"-",IF(Tabulka4[[#This Row],[příjmení a jméno]]="start. č. nebylo registrováno!","-",IF(VLOOKUP(Tabulka4[[#This Row],[start. č.]],'3. REGISTRACE'!B:G,6,0)=0,"-",VLOOKUP(Tabulka4[[#This Row],[start. č.]],'3. REGISTRACE'!B:G,6,0))))</f>
        <v>50+</v>
      </c>
      <c r="M114" s="44">
        <f>IF(Tabulka4[[#This Row],[kategorie]]="-","-",COUNTIFS(G$10:G114,Tabulka4[[#This Row],[m/ž]],L$10:L114,Tabulka4[[#This Row],[kategorie]]))</f>
        <v>7</v>
      </c>
      <c r="N114" s="57" t="str">
        <f>IF(AND(ISBLANK(H114),ISBLANK(I113),ISBLANK(J113)),"-",IF(K114&gt;=MAX(K$10:K114),"ok","chyba!!!"))</f>
        <v>ok</v>
      </c>
    </row>
    <row r="115" spans="2:14" x14ac:dyDescent="0.2">
      <c r="B115" s="44">
        <v>106</v>
      </c>
      <c r="C115" s="45">
        <v>96</v>
      </c>
      <c r="D115" s="21" t="str">
        <f>IF(ISBLANK(Tabulka4[[#This Row],[start. č.]]),"-",IF(ISERROR(VLOOKUP(Tabulka4[[#This Row],[start. č.]],'3. REGISTRACE'!B:F,2,0)),"start. č. nebylo registrováno!",VLOOKUP(Tabulka4[[#This Row],[start. č.]],'3. REGISTRACE'!B:F,2,0)))</f>
        <v>Rybák Jan</v>
      </c>
      <c r="E115" s="18">
        <f>IF(ISBLANK(Tabulka4[[#This Row],[start. č.]]),"-",IF(ISERROR(VLOOKUP(Tabulka4[[#This Row],[start. č.]],'3. REGISTRACE'!B:F,3,0)),"-",VLOOKUP(Tabulka4[[#This Row],[start. č.]],'3. REGISTRACE'!B:F,3,0)))</f>
        <v>1956</v>
      </c>
      <c r="F115" s="46" t="str">
        <f>IF(ISBLANK(Tabulka4[[#This Row],[start. č.]]),"-",IF(Tabulka4[[#This Row],[příjmení a jméno]]="start. č. nebylo registrováno!","-",IF(VLOOKUP(Tabulka4[[#This Row],[start. č.]],'3. REGISTRACE'!B:F,4,0)=0,"-",VLOOKUP(Tabulka4[[#This Row],[start. č.]],'3. REGISTRACE'!B:F,4,0))))</f>
        <v>Kaplice</v>
      </c>
      <c r="G115" s="18" t="str">
        <f>IF(ISBLANK(Tabulka4[[#This Row],[start. č.]]),"-",IF(Tabulka4[[#This Row],[příjmení a jméno]]="start. č. nebylo registrováno!","-",IF(VLOOKUP(Tabulka4[[#This Row],[start. č.]],'3. REGISTRACE'!B:F,5,0)=0,"-",VLOOKUP(Tabulka4[[#This Row],[start. č.]],'3. REGISTRACE'!B:F,5,0))))</f>
        <v>M</v>
      </c>
      <c r="H115" s="52">
        <v>1</v>
      </c>
      <c r="I115" s="59">
        <v>0</v>
      </c>
      <c r="J115" s="60">
        <v>41</v>
      </c>
      <c r="K115" s="42">
        <f>TIME(Tabulka4[[#This Row],[hod]],Tabulka4[[#This Row],[min]],Tabulka4[[#This Row],[sek]])</f>
        <v>4.2141203703703702E-2</v>
      </c>
      <c r="L115" s="18" t="str">
        <f>IF(ISBLANK(Tabulka4[[#This Row],[start. č.]]),"-",IF(Tabulka4[[#This Row],[příjmení a jméno]]="start. č. nebylo registrováno!","-",IF(VLOOKUP(Tabulka4[[#This Row],[start. č.]],'3. REGISTRACE'!B:G,6,0)=0,"-",VLOOKUP(Tabulka4[[#This Row],[start. č.]],'3. REGISTRACE'!B:G,6,0))))</f>
        <v>50+</v>
      </c>
      <c r="M115" s="44">
        <f>IF(Tabulka4[[#This Row],[kategorie]]="-","-",COUNTIFS(G$10:G115,Tabulka4[[#This Row],[m/ž]],L$10:L115,Tabulka4[[#This Row],[kategorie]]))</f>
        <v>23</v>
      </c>
      <c r="N115" s="57" t="str">
        <f>IF(AND(ISBLANK(H115),ISBLANK(I114),ISBLANK(J114)),"-",IF(K115&gt;=MAX(K$10:K115),"ok","chyba!!!"))</f>
        <v>ok</v>
      </c>
    </row>
    <row r="116" spans="2:14" x14ac:dyDescent="0.2">
      <c r="B116" s="44">
        <v>107</v>
      </c>
      <c r="C116" s="45">
        <v>5</v>
      </c>
      <c r="D116" s="21" t="str">
        <f>IF(ISBLANK(Tabulka4[[#This Row],[start. č.]]),"-",IF(ISERROR(VLOOKUP(Tabulka4[[#This Row],[start. č.]],'3. REGISTRACE'!B:F,2,0)),"start. č. nebylo registrováno!",VLOOKUP(Tabulka4[[#This Row],[start. č.]],'3. REGISTRACE'!B:F,2,0)))</f>
        <v>Šoustar Lubomír</v>
      </c>
      <c r="E116" s="18">
        <f>IF(ISBLANK(Tabulka4[[#This Row],[start. č.]]),"-",IF(ISERROR(VLOOKUP(Tabulka4[[#This Row],[start. č.]],'3. REGISTRACE'!B:F,3,0)),"-",VLOOKUP(Tabulka4[[#This Row],[start. č.]],'3. REGISTRACE'!B:F,3,0)))</f>
        <v>1941</v>
      </c>
      <c r="F116" s="46" t="str">
        <f>IF(ISBLANK(Tabulka4[[#This Row],[start. č.]]),"-",IF(Tabulka4[[#This Row],[příjmení a jméno]]="start. č. nebylo registrováno!","-",IF(VLOOKUP(Tabulka4[[#This Row],[start. č.]],'3. REGISTRACE'!B:F,4,0)=0,"-",VLOOKUP(Tabulka4[[#This Row],[start. č.]],'3. REGISTRACE'!B:F,4,0))))</f>
        <v>Č.B.Proti rakovině</v>
      </c>
      <c r="G116" s="18" t="str">
        <f>IF(ISBLANK(Tabulka4[[#This Row],[start. č.]]),"-",IF(Tabulka4[[#This Row],[příjmení a jméno]]="start. č. nebylo registrováno!","-",IF(VLOOKUP(Tabulka4[[#This Row],[start. č.]],'3. REGISTRACE'!B:F,5,0)=0,"-",VLOOKUP(Tabulka4[[#This Row],[start. č.]],'3. REGISTRACE'!B:F,5,0))))</f>
        <v>M</v>
      </c>
      <c r="H116" s="52">
        <v>1</v>
      </c>
      <c r="I116" s="59">
        <v>1</v>
      </c>
      <c r="J116" s="60">
        <v>9</v>
      </c>
      <c r="K116" s="42">
        <f>TIME(Tabulka4[[#This Row],[hod]],Tabulka4[[#This Row],[min]],Tabulka4[[#This Row],[sek]])</f>
        <v>4.2465277777777775E-2</v>
      </c>
      <c r="L116" s="18" t="str">
        <f>IF(ISBLANK(Tabulka4[[#This Row],[start. č.]]),"-",IF(Tabulka4[[#This Row],[příjmení a jméno]]="start. č. nebylo registrováno!","-",IF(VLOOKUP(Tabulka4[[#This Row],[start. č.]],'3. REGISTRACE'!B:G,6,0)=0,"-",VLOOKUP(Tabulka4[[#This Row],[start. č.]],'3. REGISTRACE'!B:G,6,0))))</f>
        <v>50+</v>
      </c>
      <c r="M116" s="44">
        <f>IF(Tabulka4[[#This Row],[kategorie]]="-","-",COUNTIFS(G$10:G116,Tabulka4[[#This Row],[m/ž]],L$10:L116,Tabulka4[[#This Row],[kategorie]]))</f>
        <v>24</v>
      </c>
      <c r="N116" s="57" t="str">
        <f>IF(AND(ISBLANK(H116),ISBLANK(I115),ISBLANK(J115)),"-",IF(K116&gt;=MAX(K$10:K116),"ok","chyba!!!"))</f>
        <v>ok</v>
      </c>
    </row>
    <row r="117" spans="2:14" x14ac:dyDescent="0.2">
      <c r="B117" s="44">
        <v>108</v>
      </c>
      <c r="C117" s="45">
        <v>9</v>
      </c>
      <c r="D117" s="21" t="str">
        <f>IF(ISBLANK(Tabulka4[[#This Row],[start. č.]]),"-",IF(ISERROR(VLOOKUP(Tabulka4[[#This Row],[start. č.]],'3. REGISTRACE'!B:F,2,0)),"start. č. nebylo registrováno!",VLOOKUP(Tabulka4[[#This Row],[start. č.]],'3. REGISTRACE'!B:F,2,0)))</f>
        <v>Růzhová Kateřina</v>
      </c>
      <c r="E117" s="18">
        <f>IF(ISBLANK(Tabulka4[[#This Row],[start. č.]]),"-",IF(ISERROR(VLOOKUP(Tabulka4[[#This Row],[start. č.]],'3. REGISTRACE'!B:F,3,0)),"-",VLOOKUP(Tabulka4[[#This Row],[start. č.]],'3. REGISTRACE'!B:F,3,0)))</f>
        <v>1983</v>
      </c>
      <c r="F117" s="46" t="str">
        <f>IF(ISBLANK(Tabulka4[[#This Row],[start. č.]]),"-",IF(Tabulka4[[#This Row],[příjmení a jméno]]="start. č. nebylo registrováno!","-",IF(VLOOKUP(Tabulka4[[#This Row],[start. č.]],'3. REGISTRACE'!B:F,4,0)=0,"-",VLOOKUP(Tabulka4[[#This Row],[start. č.]],'3. REGISTRACE'!B:F,4,0))))</f>
        <v>České Budějovice</v>
      </c>
      <c r="G117" s="18" t="str">
        <f>IF(ISBLANK(Tabulka4[[#This Row],[start. č.]]),"-",IF(Tabulka4[[#This Row],[příjmení a jméno]]="start. č. nebylo registrováno!","-",IF(VLOOKUP(Tabulka4[[#This Row],[start. č.]],'3. REGISTRACE'!B:F,5,0)=0,"-",VLOOKUP(Tabulka4[[#This Row],[start. č.]],'3. REGISTRACE'!B:F,5,0))))</f>
        <v>Z</v>
      </c>
      <c r="H117" s="52">
        <v>1</v>
      </c>
      <c r="I117" s="59">
        <v>5</v>
      </c>
      <c r="J117" s="60">
        <v>24</v>
      </c>
      <c r="K117" s="42">
        <f>TIME(Tabulka4[[#This Row],[hod]],Tabulka4[[#This Row],[min]],Tabulka4[[#This Row],[sek]])</f>
        <v>4.5416666666666668E-2</v>
      </c>
      <c r="L117" s="18" t="str">
        <f>IF(ISBLANK(Tabulka4[[#This Row],[start. č.]]),"-",IF(Tabulka4[[#This Row],[příjmení a jméno]]="start. č. nebylo registrováno!","-",IF(VLOOKUP(Tabulka4[[#This Row],[start. č.]],'3. REGISTRACE'!B:G,6,0)=0,"-",VLOOKUP(Tabulka4[[#This Row],[start. č.]],'3. REGISTRACE'!B:G,6,0))))</f>
        <v>35-49</v>
      </c>
      <c r="M117" s="44">
        <f>IF(Tabulka4[[#This Row],[kategorie]]="-","-",COUNTIFS(G$10:G117,Tabulka4[[#This Row],[m/ž]],L$10:L117,Tabulka4[[#This Row],[kategorie]]))</f>
        <v>8</v>
      </c>
      <c r="N117" s="57" t="str">
        <f>IF(AND(ISBLANK(H117),ISBLANK(I116),ISBLANK(J116)),"-",IF(K117&gt;=MAX(K$10:K117),"ok","chyba!!!"))</f>
        <v>ok</v>
      </c>
    </row>
    <row r="118" spans="2:14" x14ac:dyDescent="0.2">
      <c r="B118" s="44">
        <v>109</v>
      </c>
      <c r="C118" s="45">
        <v>30</v>
      </c>
      <c r="D118" s="21" t="str">
        <f>IF(ISBLANK(Tabulka4[[#This Row],[start. č.]]),"-",IF(ISERROR(VLOOKUP(Tabulka4[[#This Row],[start. č.]],'3. REGISTRACE'!B:F,2,0)),"start. č. nebylo registrováno!",VLOOKUP(Tabulka4[[#This Row],[start. č.]],'3. REGISTRACE'!B:F,2,0)))</f>
        <v>Vendlová Jana</v>
      </c>
      <c r="E118" s="18">
        <f>IF(ISBLANK(Tabulka4[[#This Row],[start. č.]]),"-",IF(ISERROR(VLOOKUP(Tabulka4[[#This Row],[start. č.]],'3. REGISTRACE'!B:F,3,0)),"-",VLOOKUP(Tabulka4[[#This Row],[start. č.]],'3. REGISTRACE'!B:F,3,0)))</f>
        <v>1975</v>
      </c>
      <c r="F118" s="46" t="str">
        <f>IF(ISBLANK(Tabulka4[[#This Row],[start. č.]]),"-",IF(Tabulka4[[#This Row],[příjmení a jméno]]="start. č. nebylo registrováno!","-",IF(VLOOKUP(Tabulka4[[#This Row],[start. č.]],'3. REGISTRACE'!B:F,4,0)=0,"-",VLOOKUP(Tabulka4[[#This Row],[start. č.]],'3. REGISTRACE'!B:F,4,0))))</f>
        <v>Jindřichův Hradec</v>
      </c>
      <c r="G118" s="18" t="str">
        <f>IF(ISBLANK(Tabulka4[[#This Row],[start. č.]]),"-",IF(Tabulka4[[#This Row],[příjmení a jméno]]="start. č. nebylo registrováno!","-",IF(VLOOKUP(Tabulka4[[#This Row],[start. č.]],'3. REGISTRACE'!B:F,5,0)=0,"-",VLOOKUP(Tabulka4[[#This Row],[start. č.]],'3. REGISTRACE'!B:F,5,0))))</f>
        <v>Z</v>
      </c>
      <c r="H118" s="52">
        <v>1</v>
      </c>
      <c r="I118" s="59">
        <v>5</v>
      </c>
      <c r="J118" s="60">
        <v>29</v>
      </c>
      <c r="K118" s="42">
        <f>TIME(Tabulka4[[#This Row],[hod]],Tabulka4[[#This Row],[min]],Tabulka4[[#This Row],[sek]])</f>
        <v>4.5474537037037042E-2</v>
      </c>
      <c r="L118" s="18" t="str">
        <f>IF(ISBLANK(Tabulka4[[#This Row],[start. č.]]),"-",IF(Tabulka4[[#This Row],[příjmení a jméno]]="start. č. nebylo registrováno!","-",IF(VLOOKUP(Tabulka4[[#This Row],[start. č.]],'3. REGISTRACE'!B:G,6,0)=0,"-",VLOOKUP(Tabulka4[[#This Row],[start. č.]],'3. REGISTRACE'!B:G,6,0))))</f>
        <v>35-49</v>
      </c>
      <c r="M118" s="44">
        <f>IF(Tabulka4[[#This Row],[kategorie]]="-","-",COUNTIFS(G$10:G118,Tabulka4[[#This Row],[m/ž]],L$10:L118,Tabulka4[[#This Row],[kategorie]]))</f>
        <v>9</v>
      </c>
      <c r="N118" s="57" t="str">
        <f>IF(AND(ISBLANK(H118),ISBLANK(I117),ISBLANK(J117)),"-",IF(K118&gt;=MAX(K$10:K118),"ok","chyba!!!"))</f>
        <v>ok</v>
      </c>
    </row>
    <row r="119" spans="2:14" x14ac:dyDescent="0.2">
      <c r="B119" s="44">
        <v>110</v>
      </c>
      <c r="C119" s="45"/>
      <c r="D119" s="21" t="str">
        <f>IF(ISBLANK(Tabulka4[[#This Row],[start. č.]]),"-",IF(ISERROR(VLOOKUP(Tabulka4[[#This Row],[start. č.]],'3. REGISTRACE'!B:F,2,0)),"start. č. nebylo registrováno!",VLOOKUP(Tabulka4[[#This Row],[start. č.]],'3. REGISTRACE'!B:F,2,0)))</f>
        <v>-</v>
      </c>
      <c r="E119" s="18" t="str">
        <f>IF(ISBLANK(Tabulka4[[#This Row],[start. č.]]),"-",IF(ISERROR(VLOOKUP(Tabulka4[[#This Row],[start. č.]],'3. REGISTRACE'!B:F,3,0)),"-",VLOOKUP(Tabulka4[[#This Row],[start. č.]],'3. REGISTRACE'!B:F,3,0)))</f>
        <v>-</v>
      </c>
      <c r="F119" s="46" t="str">
        <f>IF(ISBLANK(Tabulka4[[#This Row],[start. č.]]),"-",IF(Tabulka4[[#This Row],[příjmení a jméno]]="start. č. nebylo registrováno!","-",IF(VLOOKUP(Tabulka4[[#This Row],[start. č.]],'3. REGISTRACE'!B:F,4,0)=0,"-",VLOOKUP(Tabulka4[[#This Row],[start. č.]],'3. REGISTRACE'!B:F,4,0))))</f>
        <v>-</v>
      </c>
      <c r="G119" s="18" t="str">
        <f>IF(ISBLANK(Tabulka4[[#This Row],[start. č.]]),"-",IF(Tabulka4[[#This Row],[příjmení a jméno]]="start. č. nebylo registrováno!","-",IF(VLOOKUP(Tabulka4[[#This Row],[start. č.]],'3. REGISTRACE'!B:F,5,0)=0,"-",VLOOKUP(Tabulka4[[#This Row],[start. č.]],'3. REGISTRACE'!B:F,5,0))))</f>
        <v>-</v>
      </c>
      <c r="H119" s="52"/>
      <c r="I119" s="59"/>
      <c r="J119" s="60"/>
      <c r="K119" s="42">
        <f>TIME(Tabulka4[[#This Row],[hod]],Tabulka4[[#This Row],[min]],Tabulka4[[#This Row],[sek]])</f>
        <v>0</v>
      </c>
      <c r="L119" s="18" t="str">
        <f>IF(ISBLANK(Tabulka4[[#This Row],[start. č.]]),"-",IF(Tabulka4[[#This Row],[příjmení a jméno]]="start. č. nebylo registrováno!","-",IF(VLOOKUP(Tabulka4[[#This Row],[start. č.]],'3. REGISTRACE'!B:G,6,0)=0,"-",VLOOKUP(Tabulka4[[#This Row],[start. č.]],'3. REGISTRACE'!B:G,6,0))))</f>
        <v>-</v>
      </c>
      <c r="M119" s="44" t="str">
        <f>IF(Tabulka4[[#This Row],[kategorie]]="-","-",COUNTIFS(G$10:G119,Tabulka4[[#This Row],[m/ž]],L$10:L119,Tabulka4[[#This Row],[kategorie]]))</f>
        <v>-</v>
      </c>
      <c r="N119" s="57" t="str">
        <f>IF(AND(ISBLANK(H119),ISBLANK(I118),ISBLANK(J118)),"-",IF(K119&gt;=MAX(K$10:K119),"ok","chyba!!!"))</f>
        <v>chyba!!!</v>
      </c>
    </row>
    <row r="120" spans="2:14" x14ac:dyDescent="0.2">
      <c r="B120" s="44">
        <v>111</v>
      </c>
      <c r="C120" s="45"/>
      <c r="D120" s="21" t="str">
        <f>IF(ISBLANK(Tabulka4[[#This Row],[start. č.]]),"-",IF(ISERROR(VLOOKUP(Tabulka4[[#This Row],[start. č.]],'3. REGISTRACE'!B:F,2,0)),"start. č. nebylo registrováno!",VLOOKUP(Tabulka4[[#This Row],[start. č.]],'3. REGISTRACE'!B:F,2,0)))</f>
        <v>-</v>
      </c>
      <c r="E120" s="18" t="str">
        <f>IF(ISBLANK(Tabulka4[[#This Row],[start. č.]]),"-",IF(ISERROR(VLOOKUP(Tabulka4[[#This Row],[start. č.]],'3. REGISTRACE'!B:F,3,0)),"-",VLOOKUP(Tabulka4[[#This Row],[start. č.]],'3. REGISTRACE'!B:F,3,0)))</f>
        <v>-</v>
      </c>
      <c r="F120" s="46" t="str">
        <f>IF(ISBLANK(Tabulka4[[#This Row],[start. č.]]),"-",IF(Tabulka4[[#This Row],[příjmení a jméno]]="start. č. nebylo registrováno!","-",IF(VLOOKUP(Tabulka4[[#This Row],[start. č.]],'3. REGISTRACE'!B:F,4,0)=0,"-",VLOOKUP(Tabulka4[[#This Row],[start. č.]],'3. REGISTRACE'!B:F,4,0))))</f>
        <v>-</v>
      </c>
      <c r="G120" s="18" t="str">
        <f>IF(ISBLANK(Tabulka4[[#This Row],[start. č.]]),"-",IF(Tabulka4[[#This Row],[příjmení a jméno]]="start. č. nebylo registrováno!","-",IF(VLOOKUP(Tabulka4[[#This Row],[start. č.]],'3. REGISTRACE'!B:F,5,0)=0,"-",VLOOKUP(Tabulka4[[#This Row],[start. č.]],'3. REGISTRACE'!B:F,5,0))))</f>
        <v>-</v>
      </c>
      <c r="H120" s="52"/>
      <c r="I120" s="59"/>
      <c r="J120" s="60"/>
      <c r="K120" s="42">
        <f>TIME(Tabulka4[[#This Row],[hod]],Tabulka4[[#This Row],[min]],Tabulka4[[#This Row],[sek]])</f>
        <v>0</v>
      </c>
      <c r="L120" s="18" t="str">
        <f>IF(ISBLANK(Tabulka4[[#This Row],[start. č.]]),"-",IF(Tabulka4[[#This Row],[příjmení a jméno]]="start. č. nebylo registrováno!","-",IF(VLOOKUP(Tabulka4[[#This Row],[start. č.]],'3. REGISTRACE'!B:G,6,0)=0,"-",VLOOKUP(Tabulka4[[#This Row],[start. č.]],'3. REGISTRACE'!B:G,6,0))))</f>
        <v>-</v>
      </c>
      <c r="M120" s="44" t="str">
        <f>IF(Tabulka4[[#This Row],[kategorie]]="-","-",COUNTIFS(G$10:G120,Tabulka4[[#This Row],[m/ž]],L$10:L120,Tabulka4[[#This Row],[kategorie]]))</f>
        <v>-</v>
      </c>
      <c r="N120" s="57" t="str">
        <f>IF(AND(ISBLANK(H120),ISBLANK(I119),ISBLANK(J119)),"-",IF(K120&gt;=MAX(K$10:K120),"ok","chyba!!!"))</f>
        <v>-</v>
      </c>
    </row>
    <row r="121" spans="2:14" x14ac:dyDescent="0.2">
      <c r="B121" s="44">
        <v>112</v>
      </c>
      <c r="C121" s="45"/>
      <c r="D121" s="21" t="str">
        <f>IF(ISBLANK(Tabulka4[[#This Row],[start. č.]]),"-",IF(ISERROR(VLOOKUP(Tabulka4[[#This Row],[start. č.]],'3. REGISTRACE'!B:F,2,0)),"start. č. nebylo registrováno!",VLOOKUP(Tabulka4[[#This Row],[start. č.]],'3. REGISTRACE'!B:F,2,0)))</f>
        <v>-</v>
      </c>
      <c r="E121" s="18" t="str">
        <f>IF(ISBLANK(Tabulka4[[#This Row],[start. č.]]),"-",IF(ISERROR(VLOOKUP(Tabulka4[[#This Row],[start. č.]],'3. REGISTRACE'!B:F,3,0)),"-",VLOOKUP(Tabulka4[[#This Row],[start. č.]],'3. REGISTRACE'!B:F,3,0)))</f>
        <v>-</v>
      </c>
      <c r="F121" s="46" t="str">
        <f>IF(ISBLANK(Tabulka4[[#This Row],[start. č.]]),"-",IF(Tabulka4[[#This Row],[příjmení a jméno]]="start. č. nebylo registrováno!","-",IF(VLOOKUP(Tabulka4[[#This Row],[start. č.]],'3. REGISTRACE'!B:F,4,0)=0,"-",VLOOKUP(Tabulka4[[#This Row],[start. č.]],'3. REGISTRACE'!B:F,4,0))))</f>
        <v>-</v>
      </c>
      <c r="G121" s="18" t="str">
        <f>IF(ISBLANK(Tabulka4[[#This Row],[start. č.]]),"-",IF(Tabulka4[[#This Row],[příjmení a jméno]]="start. č. nebylo registrováno!","-",IF(VLOOKUP(Tabulka4[[#This Row],[start. č.]],'3. REGISTRACE'!B:F,5,0)=0,"-",VLOOKUP(Tabulka4[[#This Row],[start. č.]],'3. REGISTRACE'!B:F,5,0))))</f>
        <v>-</v>
      </c>
      <c r="H121" s="52"/>
      <c r="I121" s="48"/>
      <c r="J121" s="53"/>
      <c r="K121" s="42">
        <f>TIME(Tabulka4[[#This Row],[hod]],Tabulka4[[#This Row],[min]],Tabulka4[[#This Row],[sek]])</f>
        <v>0</v>
      </c>
      <c r="L121" s="18" t="str">
        <f>IF(ISBLANK(Tabulka4[[#This Row],[start. č.]]),"-",IF(Tabulka4[[#This Row],[příjmení a jméno]]="start. č. nebylo registrováno!","-",IF(VLOOKUP(Tabulka4[[#This Row],[start. č.]],'3. REGISTRACE'!B:G,6,0)=0,"-",VLOOKUP(Tabulka4[[#This Row],[start. č.]],'3. REGISTRACE'!B:G,6,0))))</f>
        <v>-</v>
      </c>
      <c r="M121" s="44" t="str">
        <f>IF(Tabulka4[[#This Row],[kategorie]]="-","-",COUNTIFS(G$10:G121,Tabulka4[[#This Row],[m/ž]],L$10:L121,Tabulka4[[#This Row],[kategorie]]))</f>
        <v>-</v>
      </c>
      <c r="N121" s="57" t="str">
        <f>IF(AND(ISBLANK(H121),ISBLANK(I121),ISBLANK(J121)),"-",IF(K121&gt;=MAX(K$10:K121),"ok","chyba!!!"))</f>
        <v>-</v>
      </c>
    </row>
    <row r="122" spans="2:14" x14ac:dyDescent="0.2">
      <c r="B122" s="44">
        <v>113</v>
      </c>
      <c r="C122" s="45"/>
      <c r="D122" s="21" t="str">
        <f>IF(ISBLANK(Tabulka4[[#This Row],[start. č.]]),"-",IF(ISERROR(VLOOKUP(Tabulka4[[#This Row],[start. č.]],'3. REGISTRACE'!B:F,2,0)),"start. č. nebylo registrováno!",VLOOKUP(Tabulka4[[#This Row],[start. č.]],'3. REGISTRACE'!B:F,2,0)))</f>
        <v>-</v>
      </c>
      <c r="E122" s="18" t="str">
        <f>IF(ISBLANK(Tabulka4[[#This Row],[start. č.]]),"-",IF(ISERROR(VLOOKUP(Tabulka4[[#This Row],[start. č.]],'3. REGISTRACE'!B:F,3,0)),"-",VLOOKUP(Tabulka4[[#This Row],[start. č.]],'3. REGISTRACE'!B:F,3,0)))</f>
        <v>-</v>
      </c>
      <c r="F122" s="46" t="str">
        <f>IF(ISBLANK(Tabulka4[[#This Row],[start. č.]]),"-",IF(Tabulka4[[#This Row],[příjmení a jméno]]="start. č. nebylo registrováno!","-",IF(VLOOKUP(Tabulka4[[#This Row],[start. č.]],'3. REGISTRACE'!B:F,4,0)=0,"-",VLOOKUP(Tabulka4[[#This Row],[start. č.]],'3. REGISTRACE'!B:F,4,0))))</f>
        <v>-</v>
      </c>
      <c r="G122" s="18" t="str">
        <f>IF(ISBLANK(Tabulka4[[#This Row],[start. č.]]),"-",IF(Tabulka4[[#This Row],[příjmení a jméno]]="start. č. nebylo registrováno!","-",IF(VLOOKUP(Tabulka4[[#This Row],[start. č.]],'3. REGISTRACE'!B:F,5,0)=0,"-",VLOOKUP(Tabulka4[[#This Row],[start. č.]],'3. REGISTRACE'!B:F,5,0))))</f>
        <v>-</v>
      </c>
      <c r="H122" s="52"/>
      <c r="I122" s="48"/>
      <c r="J122" s="53"/>
      <c r="K122" s="42">
        <f>TIME(Tabulka4[[#This Row],[hod]],Tabulka4[[#This Row],[min]],Tabulka4[[#This Row],[sek]])</f>
        <v>0</v>
      </c>
      <c r="L122" s="18" t="str">
        <f>IF(ISBLANK(Tabulka4[[#This Row],[start. č.]]),"-",IF(Tabulka4[[#This Row],[příjmení a jméno]]="start. č. nebylo registrováno!","-",IF(VLOOKUP(Tabulka4[[#This Row],[start. č.]],'3. REGISTRACE'!B:G,6,0)=0,"-",VLOOKUP(Tabulka4[[#This Row],[start. č.]],'3. REGISTRACE'!B:G,6,0))))</f>
        <v>-</v>
      </c>
      <c r="M122" s="44" t="str">
        <f>IF(Tabulka4[[#This Row],[kategorie]]="-","-",COUNTIFS(G$10:G122,Tabulka4[[#This Row],[m/ž]],L$10:L122,Tabulka4[[#This Row],[kategorie]]))</f>
        <v>-</v>
      </c>
      <c r="N122" s="57" t="str">
        <f>IF(AND(ISBLANK(H122),ISBLANK(I122),ISBLANK(J122)),"-",IF(K122&gt;=MAX(K$10:K122),"ok","chyba!!!"))</f>
        <v>-</v>
      </c>
    </row>
    <row r="123" spans="2:14" x14ac:dyDescent="0.2">
      <c r="B123" s="44">
        <v>114</v>
      </c>
      <c r="C123" s="45"/>
      <c r="D123" s="21" t="str">
        <f>IF(ISBLANK(Tabulka4[[#This Row],[start. č.]]),"-",IF(ISERROR(VLOOKUP(Tabulka4[[#This Row],[start. č.]],'3. REGISTRACE'!B:F,2,0)),"start. č. nebylo registrováno!",VLOOKUP(Tabulka4[[#This Row],[start. č.]],'3. REGISTRACE'!B:F,2,0)))</f>
        <v>-</v>
      </c>
      <c r="E123" s="18" t="str">
        <f>IF(ISBLANK(Tabulka4[[#This Row],[start. č.]]),"-",IF(ISERROR(VLOOKUP(Tabulka4[[#This Row],[start. č.]],'3. REGISTRACE'!B:F,3,0)),"-",VLOOKUP(Tabulka4[[#This Row],[start. č.]],'3. REGISTRACE'!B:F,3,0)))</f>
        <v>-</v>
      </c>
      <c r="F123" s="46" t="str">
        <f>IF(ISBLANK(Tabulka4[[#This Row],[start. č.]]),"-",IF(Tabulka4[[#This Row],[příjmení a jméno]]="start. č. nebylo registrováno!","-",IF(VLOOKUP(Tabulka4[[#This Row],[start. č.]],'3. REGISTRACE'!B:F,4,0)=0,"-",VLOOKUP(Tabulka4[[#This Row],[start. č.]],'3. REGISTRACE'!B:F,4,0))))</f>
        <v>-</v>
      </c>
      <c r="G123" s="18" t="str">
        <f>IF(ISBLANK(Tabulka4[[#This Row],[start. č.]]),"-",IF(Tabulka4[[#This Row],[příjmení a jméno]]="start. č. nebylo registrováno!","-",IF(VLOOKUP(Tabulka4[[#This Row],[start. č.]],'3. REGISTRACE'!B:F,5,0)=0,"-",VLOOKUP(Tabulka4[[#This Row],[start. č.]],'3. REGISTRACE'!B:F,5,0))))</f>
        <v>-</v>
      </c>
      <c r="H123" s="52"/>
      <c r="I123" s="48"/>
      <c r="J123" s="53"/>
      <c r="K123" s="42">
        <f>TIME(Tabulka4[[#This Row],[hod]],Tabulka4[[#This Row],[min]],Tabulka4[[#This Row],[sek]])</f>
        <v>0</v>
      </c>
      <c r="L123" s="18" t="str">
        <f>IF(ISBLANK(Tabulka4[[#This Row],[start. č.]]),"-",IF(Tabulka4[[#This Row],[příjmení a jméno]]="start. č. nebylo registrováno!","-",IF(VLOOKUP(Tabulka4[[#This Row],[start. č.]],'3. REGISTRACE'!B:G,6,0)=0,"-",VLOOKUP(Tabulka4[[#This Row],[start. č.]],'3. REGISTRACE'!B:G,6,0))))</f>
        <v>-</v>
      </c>
      <c r="M123" s="44" t="str">
        <f>IF(Tabulka4[[#This Row],[kategorie]]="-","-",COUNTIFS(G$10:G123,Tabulka4[[#This Row],[m/ž]],L$10:L123,Tabulka4[[#This Row],[kategorie]]))</f>
        <v>-</v>
      </c>
      <c r="N123" s="57" t="str">
        <f>IF(AND(ISBLANK(H123),ISBLANK(I123),ISBLANK(J123)),"-",IF(K123&gt;=MAX(K$10:K123),"ok","chyba!!!"))</f>
        <v>-</v>
      </c>
    </row>
    <row r="124" spans="2:14" x14ac:dyDescent="0.2">
      <c r="B124" s="44">
        <v>115</v>
      </c>
      <c r="C124" s="45"/>
      <c r="D124" s="21" t="str">
        <f>IF(ISBLANK(Tabulka4[[#This Row],[start. č.]]),"-",IF(ISERROR(VLOOKUP(Tabulka4[[#This Row],[start. č.]],'3. REGISTRACE'!B:F,2,0)),"start. č. nebylo registrováno!",VLOOKUP(Tabulka4[[#This Row],[start. č.]],'3. REGISTRACE'!B:F,2,0)))</f>
        <v>-</v>
      </c>
      <c r="E124" s="18" t="str">
        <f>IF(ISBLANK(Tabulka4[[#This Row],[start. č.]]),"-",IF(ISERROR(VLOOKUP(Tabulka4[[#This Row],[start. č.]],'3. REGISTRACE'!B:F,3,0)),"-",VLOOKUP(Tabulka4[[#This Row],[start. č.]],'3. REGISTRACE'!B:F,3,0)))</f>
        <v>-</v>
      </c>
      <c r="F124" s="46" t="str">
        <f>IF(ISBLANK(Tabulka4[[#This Row],[start. č.]]),"-",IF(Tabulka4[[#This Row],[příjmení a jméno]]="start. č. nebylo registrováno!","-",IF(VLOOKUP(Tabulka4[[#This Row],[start. č.]],'3. REGISTRACE'!B:F,4,0)=0,"-",VLOOKUP(Tabulka4[[#This Row],[start. č.]],'3. REGISTRACE'!B:F,4,0))))</f>
        <v>-</v>
      </c>
      <c r="G124" s="18" t="str">
        <f>IF(ISBLANK(Tabulka4[[#This Row],[start. č.]]),"-",IF(Tabulka4[[#This Row],[příjmení a jméno]]="start. č. nebylo registrováno!","-",IF(VLOOKUP(Tabulka4[[#This Row],[start. č.]],'3. REGISTRACE'!B:F,5,0)=0,"-",VLOOKUP(Tabulka4[[#This Row],[start. č.]],'3. REGISTRACE'!B:F,5,0))))</f>
        <v>-</v>
      </c>
      <c r="H124" s="52"/>
      <c r="I124" s="48"/>
      <c r="J124" s="53"/>
      <c r="K124" s="42">
        <f>TIME(Tabulka4[[#This Row],[hod]],Tabulka4[[#This Row],[min]],Tabulka4[[#This Row],[sek]])</f>
        <v>0</v>
      </c>
      <c r="L124" s="18" t="str">
        <f>IF(ISBLANK(Tabulka4[[#This Row],[start. č.]]),"-",IF(Tabulka4[[#This Row],[příjmení a jméno]]="start. č. nebylo registrováno!","-",IF(VLOOKUP(Tabulka4[[#This Row],[start. č.]],'3. REGISTRACE'!B:G,6,0)=0,"-",VLOOKUP(Tabulka4[[#This Row],[start. č.]],'3. REGISTRACE'!B:G,6,0))))</f>
        <v>-</v>
      </c>
      <c r="M124" s="44" t="str">
        <f>IF(Tabulka4[[#This Row],[kategorie]]="-","-",COUNTIFS(G$10:G124,Tabulka4[[#This Row],[m/ž]],L$10:L124,Tabulka4[[#This Row],[kategorie]]))</f>
        <v>-</v>
      </c>
      <c r="N124" s="57" t="str">
        <f>IF(AND(ISBLANK(H124),ISBLANK(I124),ISBLANK(J124)),"-",IF(K124&gt;=MAX(K$10:K124),"ok","chyba!!!"))</f>
        <v>-</v>
      </c>
    </row>
    <row r="125" spans="2:14" x14ac:dyDescent="0.2">
      <c r="B125" s="44">
        <v>116</v>
      </c>
      <c r="C125" s="45"/>
      <c r="D125" s="21" t="str">
        <f>IF(ISBLANK(Tabulka4[[#This Row],[start. č.]]),"-",IF(ISERROR(VLOOKUP(Tabulka4[[#This Row],[start. č.]],'3. REGISTRACE'!B:F,2,0)),"start. č. nebylo registrováno!",VLOOKUP(Tabulka4[[#This Row],[start. č.]],'3. REGISTRACE'!B:F,2,0)))</f>
        <v>-</v>
      </c>
      <c r="E125" s="18" t="str">
        <f>IF(ISBLANK(Tabulka4[[#This Row],[start. č.]]),"-",IF(ISERROR(VLOOKUP(Tabulka4[[#This Row],[start. č.]],'3. REGISTRACE'!B:F,3,0)),"-",VLOOKUP(Tabulka4[[#This Row],[start. č.]],'3. REGISTRACE'!B:F,3,0)))</f>
        <v>-</v>
      </c>
      <c r="F125" s="46" t="str">
        <f>IF(ISBLANK(Tabulka4[[#This Row],[start. č.]]),"-",IF(Tabulka4[[#This Row],[příjmení a jméno]]="start. č. nebylo registrováno!","-",IF(VLOOKUP(Tabulka4[[#This Row],[start. č.]],'3. REGISTRACE'!B:F,4,0)=0,"-",VLOOKUP(Tabulka4[[#This Row],[start. č.]],'3. REGISTRACE'!B:F,4,0))))</f>
        <v>-</v>
      </c>
      <c r="G125" s="18" t="str">
        <f>IF(ISBLANK(Tabulka4[[#This Row],[start. č.]]),"-",IF(Tabulka4[[#This Row],[příjmení a jméno]]="start. č. nebylo registrováno!","-",IF(VLOOKUP(Tabulka4[[#This Row],[start. č.]],'3. REGISTRACE'!B:F,5,0)=0,"-",VLOOKUP(Tabulka4[[#This Row],[start. č.]],'3. REGISTRACE'!B:F,5,0))))</f>
        <v>-</v>
      </c>
      <c r="H125" s="52"/>
      <c r="I125" s="48"/>
      <c r="J125" s="53"/>
      <c r="K125" s="42">
        <f>TIME(Tabulka4[[#This Row],[hod]],Tabulka4[[#This Row],[min]],Tabulka4[[#This Row],[sek]])</f>
        <v>0</v>
      </c>
      <c r="L125" s="18" t="str">
        <f>IF(ISBLANK(Tabulka4[[#This Row],[start. č.]]),"-",IF(Tabulka4[[#This Row],[příjmení a jméno]]="start. č. nebylo registrováno!","-",IF(VLOOKUP(Tabulka4[[#This Row],[start. č.]],'3. REGISTRACE'!B:G,6,0)=0,"-",VLOOKUP(Tabulka4[[#This Row],[start. č.]],'3. REGISTRACE'!B:G,6,0))))</f>
        <v>-</v>
      </c>
      <c r="M125" s="44" t="str">
        <f>IF(Tabulka4[[#This Row],[kategorie]]="-","-",COUNTIFS(G$10:G125,Tabulka4[[#This Row],[m/ž]],L$10:L125,Tabulka4[[#This Row],[kategorie]]))</f>
        <v>-</v>
      </c>
      <c r="N125" s="57" t="str">
        <f>IF(AND(ISBLANK(H125),ISBLANK(I125),ISBLANK(J125)),"-",IF(K125&gt;=MAX(K$10:K125),"ok","chyba!!!"))</f>
        <v>-</v>
      </c>
    </row>
    <row r="126" spans="2:14" x14ac:dyDescent="0.2">
      <c r="B126" s="44">
        <v>117</v>
      </c>
      <c r="C126" s="45"/>
      <c r="D126" s="21" t="str">
        <f>IF(ISBLANK(Tabulka4[[#This Row],[start. č.]]),"-",IF(ISERROR(VLOOKUP(Tabulka4[[#This Row],[start. č.]],'3. REGISTRACE'!B:F,2,0)),"start. č. nebylo registrováno!",VLOOKUP(Tabulka4[[#This Row],[start. č.]],'3. REGISTRACE'!B:F,2,0)))</f>
        <v>-</v>
      </c>
      <c r="E126" s="18" t="str">
        <f>IF(ISBLANK(Tabulka4[[#This Row],[start. č.]]),"-",IF(ISERROR(VLOOKUP(Tabulka4[[#This Row],[start. č.]],'3. REGISTRACE'!B:F,3,0)),"-",VLOOKUP(Tabulka4[[#This Row],[start. č.]],'3. REGISTRACE'!B:F,3,0)))</f>
        <v>-</v>
      </c>
      <c r="F126" s="46" t="str">
        <f>IF(ISBLANK(Tabulka4[[#This Row],[start. č.]]),"-",IF(Tabulka4[[#This Row],[příjmení a jméno]]="start. č. nebylo registrováno!","-",IF(VLOOKUP(Tabulka4[[#This Row],[start. č.]],'3. REGISTRACE'!B:F,4,0)=0,"-",VLOOKUP(Tabulka4[[#This Row],[start. č.]],'3. REGISTRACE'!B:F,4,0))))</f>
        <v>-</v>
      </c>
      <c r="G126" s="18" t="str">
        <f>IF(ISBLANK(Tabulka4[[#This Row],[start. č.]]),"-",IF(Tabulka4[[#This Row],[příjmení a jméno]]="start. č. nebylo registrováno!","-",IF(VLOOKUP(Tabulka4[[#This Row],[start. č.]],'3. REGISTRACE'!B:F,5,0)=0,"-",VLOOKUP(Tabulka4[[#This Row],[start. č.]],'3. REGISTRACE'!B:F,5,0))))</f>
        <v>-</v>
      </c>
      <c r="H126" s="52"/>
      <c r="I126" s="48"/>
      <c r="J126" s="53"/>
      <c r="K126" s="42">
        <f>TIME(Tabulka4[[#This Row],[hod]],Tabulka4[[#This Row],[min]],Tabulka4[[#This Row],[sek]])</f>
        <v>0</v>
      </c>
      <c r="L126" s="18" t="str">
        <f>IF(ISBLANK(Tabulka4[[#This Row],[start. č.]]),"-",IF(Tabulka4[[#This Row],[příjmení a jméno]]="start. č. nebylo registrováno!","-",IF(VLOOKUP(Tabulka4[[#This Row],[start. č.]],'3. REGISTRACE'!B:G,6,0)=0,"-",VLOOKUP(Tabulka4[[#This Row],[start. č.]],'3. REGISTRACE'!B:G,6,0))))</f>
        <v>-</v>
      </c>
      <c r="M126" s="44" t="str">
        <f>IF(Tabulka4[[#This Row],[kategorie]]="-","-",COUNTIFS(G$10:G126,Tabulka4[[#This Row],[m/ž]],L$10:L126,Tabulka4[[#This Row],[kategorie]]))</f>
        <v>-</v>
      </c>
      <c r="N126" s="57" t="str">
        <f>IF(AND(ISBLANK(H126),ISBLANK(I126),ISBLANK(J126)),"-",IF(K126&gt;=MAX(K$10:K126),"ok","chyba!!!"))</f>
        <v>-</v>
      </c>
    </row>
    <row r="127" spans="2:14" x14ac:dyDescent="0.2">
      <c r="B127" s="44">
        <v>118</v>
      </c>
      <c r="C127" s="45"/>
      <c r="D127" s="21" t="str">
        <f>IF(ISBLANK(Tabulka4[[#This Row],[start. č.]]),"-",IF(ISERROR(VLOOKUP(Tabulka4[[#This Row],[start. č.]],'3. REGISTRACE'!B:F,2,0)),"start. č. nebylo registrováno!",VLOOKUP(Tabulka4[[#This Row],[start. č.]],'3. REGISTRACE'!B:F,2,0)))</f>
        <v>-</v>
      </c>
      <c r="E127" s="18" t="str">
        <f>IF(ISBLANK(Tabulka4[[#This Row],[start. č.]]),"-",IF(ISERROR(VLOOKUP(Tabulka4[[#This Row],[start. č.]],'3. REGISTRACE'!B:F,3,0)),"-",VLOOKUP(Tabulka4[[#This Row],[start. č.]],'3. REGISTRACE'!B:F,3,0)))</f>
        <v>-</v>
      </c>
      <c r="F127" s="46" t="str">
        <f>IF(ISBLANK(Tabulka4[[#This Row],[start. č.]]),"-",IF(Tabulka4[[#This Row],[příjmení a jméno]]="start. č. nebylo registrováno!","-",IF(VLOOKUP(Tabulka4[[#This Row],[start. č.]],'3. REGISTRACE'!B:F,4,0)=0,"-",VLOOKUP(Tabulka4[[#This Row],[start. č.]],'3. REGISTRACE'!B:F,4,0))))</f>
        <v>-</v>
      </c>
      <c r="G127" s="18" t="str">
        <f>IF(ISBLANK(Tabulka4[[#This Row],[start. č.]]),"-",IF(Tabulka4[[#This Row],[příjmení a jméno]]="start. č. nebylo registrováno!","-",IF(VLOOKUP(Tabulka4[[#This Row],[start. č.]],'3. REGISTRACE'!B:F,5,0)=0,"-",VLOOKUP(Tabulka4[[#This Row],[start. č.]],'3. REGISTRACE'!B:F,5,0))))</f>
        <v>-</v>
      </c>
      <c r="H127" s="52"/>
      <c r="I127" s="48"/>
      <c r="J127" s="53"/>
      <c r="K127" s="42">
        <f>TIME(Tabulka4[[#This Row],[hod]],Tabulka4[[#This Row],[min]],Tabulka4[[#This Row],[sek]])</f>
        <v>0</v>
      </c>
      <c r="L127" s="18" t="str">
        <f>IF(ISBLANK(Tabulka4[[#This Row],[start. č.]]),"-",IF(Tabulka4[[#This Row],[příjmení a jméno]]="start. č. nebylo registrováno!","-",IF(VLOOKUP(Tabulka4[[#This Row],[start. č.]],'3. REGISTRACE'!B:G,6,0)=0,"-",VLOOKUP(Tabulka4[[#This Row],[start. č.]],'3. REGISTRACE'!B:G,6,0))))</f>
        <v>-</v>
      </c>
      <c r="M127" s="44" t="str">
        <f>IF(Tabulka4[[#This Row],[kategorie]]="-","-",COUNTIFS(G$10:G127,Tabulka4[[#This Row],[m/ž]],L$10:L127,Tabulka4[[#This Row],[kategorie]]))</f>
        <v>-</v>
      </c>
      <c r="N127" s="57" t="str">
        <f>IF(AND(ISBLANK(H127),ISBLANK(I127),ISBLANK(J127)),"-",IF(K127&gt;=MAX(K$10:K127),"ok","chyba!!!"))</f>
        <v>-</v>
      </c>
    </row>
    <row r="128" spans="2:14" x14ac:dyDescent="0.2">
      <c r="B128" s="44">
        <v>119</v>
      </c>
      <c r="C128" s="45"/>
      <c r="D128" s="21" t="str">
        <f>IF(ISBLANK(Tabulka4[[#This Row],[start. č.]]),"-",IF(ISERROR(VLOOKUP(Tabulka4[[#This Row],[start. č.]],'3. REGISTRACE'!B:F,2,0)),"start. č. nebylo registrováno!",VLOOKUP(Tabulka4[[#This Row],[start. č.]],'3. REGISTRACE'!B:F,2,0)))</f>
        <v>-</v>
      </c>
      <c r="E128" s="18" t="str">
        <f>IF(ISBLANK(Tabulka4[[#This Row],[start. č.]]),"-",IF(ISERROR(VLOOKUP(Tabulka4[[#This Row],[start. č.]],'3. REGISTRACE'!B:F,3,0)),"-",VLOOKUP(Tabulka4[[#This Row],[start. č.]],'3. REGISTRACE'!B:F,3,0)))</f>
        <v>-</v>
      </c>
      <c r="F128" s="46" t="str">
        <f>IF(ISBLANK(Tabulka4[[#This Row],[start. č.]]),"-",IF(Tabulka4[[#This Row],[příjmení a jméno]]="start. č. nebylo registrováno!","-",IF(VLOOKUP(Tabulka4[[#This Row],[start. č.]],'3. REGISTRACE'!B:F,4,0)=0,"-",VLOOKUP(Tabulka4[[#This Row],[start. č.]],'3. REGISTRACE'!B:F,4,0))))</f>
        <v>-</v>
      </c>
      <c r="G128" s="18" t="str">
        <f>IF(ISBLANK(Tabulka4[[#This Row],[start. č.]]),"-",IF(Tabulka4[[#This Row],[příjmení a jméno]]="start. č. nebylo registrováno!","-",IF(VLOOKUP(Tabulka4[[#This Row],[start. č.]],'3. REGISTRACE'!B:F,5,0)=0,"-",VLOOKUP(Tabulka4[[#This Row],[start. č.]],'3. REGISTRACE'!B:F,5,0))))</f>
        <v>-</v>
      </c>
      <c r="H128" s="52"/>
      <c r="I128" s="48"/>
      <c r="J128" s="53"/>
      <c r="K128" s="42">
        <f>TIME(Tabulka4[[#This Row],[hod]],Tabulka4[[#This Row],[min]],Tabulka4[[#This Row],[sek]])</f>
        <v>0</v>
      </c>
      <c r="L128" s="18" t="str">
        <f>IF(ISBLANK(Tabulka4[[#This Row],[start. č.]]),"-",IF(Tabulka4[[#This Row],[příjmení a jméno]]="start. č. nebylo registrováno!","-",IF(VLOOKUP(Tabulka4[[#This Row],[start. č.]],'3. REGISTRACE'!B:G,6,0)=0,"-",VLOOKUP(Tabulka4[[#This Row],[start. č.]],'3. REGISTRACE'!B:G,6,0))))</f>
        <v>-</v>
      </c>
      <c r="M128" s="44" t="str">
        <f>IF(Tabulka4[[#This Row],[kategorie]]="-","-",COUNTIFS(G$10:G128,Tabulka4[[#This Row],[m/ž]],L$10:L128,Tabulka4[[#This Row],[kategorie]]))</f>
        <v>-</v>
      </c>
      <c r="N128" s="57" t="str">
        <f>IF(AND(ISBLANK(H128),ISBLANK(I128),ISBLANK(J128)),"-",IF(K128&gt;=MAX(K$10:K128),"ok","chyba!!!"))</f>
        <v>-</v>
      </c>
    </row>
    <row r="129" spans="2:14" x14ac:dyDescent="0.2">
      <c r="B129" s="44">
        <v>120</v>
      </c>
      <c r="C129" s="45"/>
      <c r="D129" s="21" t="str">
        <f>IF(ISBLANK(Tabulka4[[#This Row],[start. č.]]),"-",IF(ISERROR(VLOOKUP(Tabulka4[[#This Row],[start. č.]],'3. REGISTRACE'!B:F,2,0)),"start. č. nebylo registrováno!",VLOOKUP(Tabulka4[[#This Row],[start. č.]],'3. REGISTRACE'!B:F,2,0)))</f>
        <v>-</v>
      </c>
      <c r="E129" s="18" t="str">
        <f>IF(ISBLANK(Tabulka4[[#This Row],[start. č.]]),"-",IF(ISERROR(VLOOKUP(Tabulka4[[#This Row],[start. č.]],'3. REGISTRACE'!B:F,3,0)),"-",VLOOKUP(Tabulka4[[#This Row],[start. č.]],'3. REGISTRACE'!B:F,3,0)))</f>
        <v>-</v>
      </c>
      <c r="F129" s="46" t="str">
        <f>IF(ISBLANK(Tabulka4[[#This Row],[start. č.]]),"-",IF(Tabulka4[[#This Row],[příjmení a jméno]]="start. č. nebylo registrováno!","-",IF(VLOOKUP(Tabulka4[[#This Row],[start. č.]],'3. REGISTRACE'!B:F,4,0)=0,"-",VLOOKUP(Tabulka4[[#This Row],[start. č.]],'3. REGISTRACE'!B:F,4,0))))</f>
        <v>-</v>
      </c>
      <c r="G129" s="18" t="str">
        <f>IF(ISBLANK(Tabulka4[[#This Row],[start. č.]]),"-",IF(Tabulka4[[#This Row],[příjmení a jméno]]="start. č. nebylo registrováno!","-",IF(VLOOKUP(Tabulka4[[#This Row],[start. č.]],'3. REGISTRACE'!B:F,5,0)=0,"-",VLOOKUP(Tabulka4[[#This Row],[start. č.]],'3. REGISTRACE'!B:F,5,0))))</f>
        <v>-</v>
      </c>
      <c r="H129" s="52"/>
      <c r="I129" s="48"/>
      <c r="J129" s="53"/>
      <c r="K129" s="42">
        <f>TIME(Tabulka4[[#This Row],[hod]],Tabulka4[[#This Row],[min]],Tabulka4[[#This Row],[sek]])</f>
        <v>0</v>
      </c>
      <c r="L129" s="18" t="str">
        <f>IF(ISBLANK(Tabulka4[[#This Row],[start. č.]]),"-",IF(Tabulka4[[#This Row],[příjmení a jméno]]="start. č. nebylo registrováno!","-",IF(VLOOKUP(Tabulka4[[#This Row],[start. č.]],'3. REGISTRACE'!B:G,6,0)=0,"-",VLOOKUP(Tabulka4[[#This Row],[start. č.]],'3. REGISTRACE'!B:G,6,0))))</f>
        <v>-</v>
      </c>
      <c r="M129" s="44" t="str">
        <f>IF(Tabulka4[[#This Row],[kategorie]]="-","-",COUNTIFS(G$10:G129,Tabulka4[[#This Row],[m/ž]],L$10:L129,Tabulka4[[#This Row],[kategorie]]))</f>
        <v>-</v>
      </c>
      <c r="N129" s="57" t="str">
        <f>IF(AND(ISBLANK(H129),ISBLANK(I129),ISBLANK(J129)),"-",IF(K129&gt;=MAX(K$10:K129),"ok","chyba!!!"))</f>
        <v>-</v>
      </c>
    </row>
    <row r="130" spans="2:14" x14ac:dyDescent="0.2">
      <c r="B130" s="44">
        <v>121</v>
      </c>
      <c r="C130" s="45"/>
      <c r="D130" s="21" t="str">
        <f>IF(ISBLANK(Tabulka4[[#This Row],[start. č.]]),"-",IF(ISERROR(VLOOKUP(Tabulka4[[#This Row],[start. č.]],'3. REGISTRACE'!B:F,2,0)),"start. č. nebylo registrováno!",VLOOKUP(Tabulka4[[#This Row],[start. č.]],'3. REGISTRACE'!B:F,2,0)))</f>
        <v>-</v>
      </c>
      <c r="E130" s="18" t="str">
        <f>IF(ISBLANK(Tabulka4[[#This Row],[start. č.]]),"-",IF(ISERROR(VLOOKUP(Tabulka4[[#This Row],[start. č.]],'3. REGISTRACE'!B:F,3,0)),"-",VLOOKUP(Tabulka4[[#This Row],[start. č.]],'3. REGISTRACE'!B:F,3,0)))</f>
        <v>-</v>
      </c>
      <c r="F130" s="46" t="str">
        <f>IF(ISBLANK(Tabulka4[[#This Row],[start. č.]]),"-",IF(Tabulka4[[#This Row],[příjmení a jméno]]="start. č. nebylo registrováno!","-",IF(VLOOKUP(Tabulka4[[#This Row],[start. č.]],'3. REGISTRACE'!B:F,4,0)=0,"-",VLOOKUP(Tabulka4[[#This Row],[start. č.]],'3. REGISTRACE'!B:F,4,0))))</f>
        <v>-</v>
      </c>
      <c r="G130" s="18" t="str">
        <f>IF(ISBLANK(Tabulka4[[#This Row],[start. č.]]),"-",IF(Tabulka4[[#This Row],[příjmení a jméno]]="start. č. nebylo registrováno!","-",IF(VLOOKUP(Tabulka4[[#This Row],[start. č.]],'3. REGISTRACE'!B:F,5,0)=0,"-",VLOOKUP(Tabulka4[[#This Row],[start. č.]],'3. REGISTRACE'!B:F,5,0))))</f>
        <v>-</v>
      </c>
      <c r="H130" s="52"/>
      <c r="I130" s="48"/>
      <c r="J130" s="53"/>
      <c r="K130" s="42">
        <f>TIME(Tabulka4[[#This Row],[hod]],Tabulka4[[#This Row],[min]],Tabulka4[[#This Row],[sek]])</f>
        <v>0</v>
      </c>
      <c r="L130" s="18" t="str">
        <f>IF(ISBLANK(Tabulka4[[#This Row],[start. č.]]),"-",IF(Tabulka4[[#This Row],[příjmení a jméno]]="start. č. nebylo registrováno!","-",IF(VLOOKUP(Tabulka4[[#This Row],[start. č.]],'3. REGISTRACE'!B:G,6,0)=0,"-",VLOOKUP(Tabulka4[[#This Row],[start. č.]],'3. REGISTRACE'!B:G,6,0))))</f>
        <v>-</v>
      </c>
      <c r="M130" s="44" t="str">
        <f>IF(Tabulka4[[#This Row],[kategorie]]="-","-",COUNTIFS(G$10:G130,Tabulka4[[#This Row],[m/ž]],L$10:L130,Tabulka4[[#This Row],[kategorie]]))</f>
        <v>-</v>
      </c>
      <c r="N130" s="57" t="str">
        <f>IF(AND(ISBLANK(H130),ISBLANK(I130),ISBLANK(J130)),"-",IF(K130&gt;=MAX(K$10:K130),"ok","chyba!!!"))</f>
        <v>-</v>
      </c>
    </row>
    <row r="131" spans="2:14" x14ac:dyDescent="0.2">
      <c r="B131" s="44">
        <v>122</v>
      </c>
      <c r="C131" s="45"/>
      <c r="D131" s="21" t="str">
        <f>IF(ISBLANK(Tabulka4[[#This Row],[start. č.]]),"-",IF(ISERROR(VLOOKUP(Tabulka4[[#This Row],[start. č.]],'3. REGISTRACE'!B:F,2,0)),"start. č. nebylo registrováno!",VLOOKUP(Tabulka4[[#This Row],[start. č.]],'3. REGISTRACE'!B:F,2,0)))</f>
        <v>-</v>
      </c>
      <c r="E131" s="18" t="str">
        <f>IF(ISBLANK(Tabulka4[[#This Row],[start. č.]]),"-",IF(ISERROR(VLOOKUP(Tabulka4[[#This Row],[start. č.]],'3. REGISTRACE'!B:F,3,0)),"-",VLOOKUP(Tabulka4[[#This Row],[start. č.]],'3. REGISTRACE'!B:F,3,0)))</f>
        <v>-</v>
      </c>
      <c r="F131" s="46" t="str">
        <f>IF(ISBLANK(Tabulka4[[#This Row],[start. č.]]),"-",IF(Tabulka4[[#This Row],[příjmení a jméno]]="start. č. nebylo registrováno!","-",IF(VLOOKUP(Tabulka4[[#This Row],[start. č.]],'3. REGISTRACE'!B:F,4,0)=0,"-",VLOOKUP(Tabulka4[[#This Row],[start. č.]],'3. REGISTRACE'!B:F,4,0))))</f>
        <v>-</v>
      </c>
      <c r="G131" s="18" t="str">
        <f>IF(ISBLANK(Tabulka4[[#This Row],[start. č.]]),"-",IF(Tabulka4[[#This Row],[příjmení a jméno]]="start. č. nebylo registrováno!","-",IF(VLOOKUP(Tabulka4[[#This Row],[start. č.]],'3. REGISTRACE'!B:F,5,0)=0,"-",VLOOKUP(Tabulka4[[#This Row],[start. č.]],'3. REGISTRACE'!B:F,5,0))))</f>
        <v>-</v>
      </c>
      <c r="H131" s="52"/>
      <c r="I131" s="48"/>
      <c r="J131" s="53"/>
      <c r="K131" s="42">
        <f>TIME(Tabulka4[[#This Row],[hod]],Tabulka4[[#This Row],[min]],Tabulka4[[#This Row],[sek]])</f>
        <v>0</v>
      </c>
      <c r="L131" s="18" t="str">
        <f>IF(ISBLANK(Tabulka4[[#This Row],[start. č.]]),"-",IF(Tabulka4[[#This Row],[příjmení a jméno]]="start. č. nebylo registrováno!","-",IF(VLOOKUP(Tabulka4[[#This Row],[start. č.]],'3. REGISTRACE'!B:G,6,0)=0,"-",VLOOKUP(Tabulka4[[#This Row],[start. č.]],'3. REGISTRACE'!B:G,6,0))))</f>
        <v>-</v>
      </c>
      <c r="M131" s="44" t="str">
        <f>IF(Tabulka4[[#This Row],[kategorie]]="-","-",COUNTIFS(G$10:G131,Tabulka4[[#This Row],[m/ž]],L$10:L131,Tabulka4[[#This Row],[kategorie]]))</f>
        <v>-</v>
      </c>
      <c r="N131" s="57" t="str">
        <f>IF(AND(ISBLANK(H131),ISBLANK(I131),ISBLANK(J131)),"-",IF(K131&gt;=MAX(K$10:K131),"ok","chyba!!!"))</f>
        <v>-</v>
      </c>
    </row>
    <row r="132" spans="2:14" x14ac:dyDescent="0.2">
      <c r="B132" s="44">
        <v>123</v>
      </c>
      <c r="C132" s="45"/>
      <c r="D132" s="21" t="str">
        <f>IF(ISBLANK(Tabulka4[[#This Row],[start. č.]]),"-",IF(ISERROR(VLOOKUP(Tabulka4[[#This Row],[start. č.]],'3. REGISTRACE'!B:F,2,0)),"start. č. nebylo registrováno!",VLOOKUP(Tabulka4[[#This Row],[start. č.]],'3. REGISTRACE'!B:F,2,0)))</f>
        <v>-</v>
      </c>
      <c r="E132" s="18" t="str">
        <f>IF(ISBLANK(Tabulka4[[#This Row],[start. č.]]),"-",IF(ISERROR(VLOOKUP(Tabulka4[[#This Row],[start. č.]],'3. REGISTRACE'!B:F,3,0)),"-",VLOOKUP(Tabulka4[[#This Row],[start. č.]],'3. REGISTRACE'!B:F,3,0)))</f>
        <v>-</v>
      </c>
      <c r="F132" s="46" t="str">
        <f>IF(ISBLANK(Tabulka4[[#This Row],[start. č.]]),"-",IF(Tabulka4[[#This Row],[příjmení a jméno]]="start. č. nebylo registrováno!","-",IF(VLOOKUP(Tabulka4[[#This Row],[start. č.]],'3. REGISTRACE'!B:F,4,0)=0,"-",VLOOKUP(Tabulka4[[#This Row],[start. č.]],'3. REGISTRACE'!B:F,4,0))))</f>
        <v>-</v>
      </c>
      <c r="G132" s="18" t="str">
        <f>IF(ISBLANK(Tabulka4[[#This Row],[start. č.]]),"-",IF(Tabulka4[[#This Row],[příjmení a jméno]]="start. č. nebylo registrováno!","-",IF(VLOOKUP(Tabulka4[[#This Row],[start. č.]],'3. REGISTRACE'!B:F,5,0)=0,"-",VLOOKUP(Tabulka4[[#This Row],[start. č.]],'3. REGISTRACE'!B:F,5,0))))</f>
        <v>-</v>
      </c>
      <c r="H132" s="52"/>
      <c r="I132" s="48"/>
      <c r="J132" s="53"/>
      <c r="K132" s="42">
        <f>TIME(Tabulka4[[#This Row],[hod]],Tabulka4[[#This Row],[min]],Tabulka4[[#This Row],[sek]])</f>
        <v>0</v>
      </c>
      <c r="L132" s="18" t="str">
        <f>IF(ISBLANK(Tabulka4[[#This Row],[start. č.]]),"-",IF(Tabulka4[[#This Row],[příjmení a jméno]]="start. č. nebylo registrováno!","-",IF(VLOOKUP(Tabulka4[[#This Row],[start. č.]],'3. REGISTRACE'!B:G,6,0)=0,"-",VLOOKUP(Tabulka4[[#This Row],[start. č.]],'3. REGISTRACE'!B:G,6,0))))</f>
        <v>-</v>
      </c>
      <c r="M132" s="44" t="str">
        <f>IF(Tabulka4[[#This Row],[kategorie]]="-","-",COUNTIFS(G$10:G132,Tabulka4[[#This Row],[m/ž]],L$10:L132,Tabulka4[[#This Row],[kategorie]]))</f>
        <v>-</v>
      </c>
      <c r="N132" s="57" t="str">
        <f>IF(AND(ISBLANK(H132),ISBLANK(I132),ISBLANK(J132)),"-",IF(K132&gt;=MAX(K$10:K132),"ok","chyba!!!"))</f>
        <v>-</v>
      </c>
    </row>
    <row r="133" spans="2:14" x14ac:dyDescent="0.2">
      <c r="B133" s="44">
        <v>124</v>
      </c>
      <c r="C133" s="45"/>
      <c r="D133" s="21" t="str">
        <f>IF(ISBLANK(Tabulka4[[#This Row],[start. č.]]),"-",IF(ISERROR(VLOOKUP(Tabulka4[[#This Row],[start. č.]],'3. REGISTRACE'!B:F,2,0)),"start. č. nebylo registrováno!",VLOOKUP(Tabulka4[[#This Row],[start. č.]],'3. REGISTRACE'!B:F,2,0)))</f>
        <v>-</v>
      </c>
      <c r="E133" s="18" t="str">
        <f>IF(ISBLANK(Tabulka4[[#This Row],[start. č.]]),"-",IF(ISERROR(VLOOKUP(Tabulka4[[#This Row],[start. č.]],'3. REGISTRACE'!B:F,3,0)),"-",VLOOKUP(Tabulka4[[#This Row],[start. č.]],'3. REGISTRACE'!B:F,3,0)))</f>
        <v>-</v>
      </c>
      <c r="F133" s="46" t="str">
        <f>IF(ISBLANK(Tabulka4[[#This Row],[start. č.]]),"-",IF(Tabulka4[[#This Row],[příjmení a jméno]]="start. č. nebylo registrováno!","-",IF(VLOOKUP(Tabulka4[[#This Row],[start. č.]],'3. REGISTRACE'!B:F,4,0)=0,"-",VLOOKUP(Tabulka4[[#This Row],[start. č.]],'3. REGISTRACE'!B:F,4,0))))</f>
        <v>-</v>
      </c>
      <c r="G133" s="18" t="str">
        <f>IF(ISBLANK(Tabulka4[[#This Row],[start. č.]]),"-",IF(Tabulka4[[#This Row],[příjmení a jméno]]="start. č. nebylo registrováno!","-",IF(VLOOKUP(Tabulka4[[#This Row],[start. č.]],'3. REGISTRACE'!B:F,5,0)=0,"-",VLOOKUP(Tabulka4[[#This Row],[start. č.]],'3. REGISTRACE'!B:F,5,0))))</f>
        <v>-</v>
      </c>
      <c r="H133" s="52"/>
      <c r="I133" s="48"/>
      <c r="J133" s="53"/>
      <c r="K133" s="42">
        <f>TIME(Tabulka4[[#This Row],[hod]],Tabulka4[[#This Row],[min]],Tabulka4[[#This Row],[sek]])</f>
        <v>0</v>
      </c>
      <c r="L133" s="18" t="str">
        <f>IF(ISBLANK(Tabulka4[[#This Row],[start. č.]]),"-",IF(Tabulka4[[#This Row],[příjmení a jméno]]="start. č. nebylo registrováno!","-",IF(VLOOKUP(Tabulka4[[#This Row],[start. č.]],'3. REGISTRACE'!B:G,6,0)=0,"-",VLOOKUP(Tabulka4[[#This Row],[start. č.]],'3. REGISTRACE'!B:G,6,0))))</f>
        <v>-</v>
      </c>
      <c r="M133" s="44" t="str">
        <f>IF(Tabulka4[[#This Row],[kategorie]]="-","-",COUNTIFS(G$10:G133,Tabulka4[[#This Row],[m/ž]],L$10:L133,Tabulka4[[#This Row],[kategorie]]))</f>
        <v>-</v>
      </c>
      <c r="N133" s="57" t="str">
        <f>IF(AND(ISBLANK(H133),ISBLANK(I133),ISBLANK(J133)),"-",IF(K133&gt;=MAX(K$10:K133),"ok","chyba!!!"))</f>
        <v>-</v>
      </c>
    </row>
    <row r="134" spans="2:14" x14ac:dyDescent="0.2">
      <c r="B134" s="44">
        <v>125</v>
      </c>
      <c r="C134" s="45"/>
      <c r="D134" s="21" t="str">
        <f>IF(ISBLANK(Tabulka4[[#This Row],[start. č.]]),"-",IF(ISERROR(VLOOKUP(Tabulka4[[#This Row],[start. č.]],'3. REGISTRACE'!B:F,2,0)),"start. č. nebylo registrováno!",VLOOKUP(Tabulka4[[#This Row],[start. č.]],'3. REGISTRACE'!B:F,2,0)))</f>
        <v>-</v>
      </c>
      <c r="E134" s="18" t="str">
        <f>IF(ISBLANK(Tabulka4[[#This Row],[start. č.]]),"-",IF(ISERROR(VLOOKUP(Tabulka4[[#This Row],[start. č.]],'3. REGISTRACE'!B:F,3,0)),"-",VLOOKUP(Tabulka4[[#This Row],[start. č.]],'3. REGISTRACE'!B:F,3,0)))</f>
        <v>-</v>
      </c>
      <c r="F134" s="46" t="str">
        <f>IF(ISBLANK(Tabulka4[[#This Row],[start. č.]]),"-",IF(Tabulka4[[#This Row],[příjmení a jméno]]="start. č. nebylo registrováno!","-",IF(VLOOKUP(Tabulka4[[#This Row],[start. č.]],'3. REGISTRACE'!B:F,4,0)=0,"-",VLOOKUP(Tabulka4[[#This Row],[start. č.]],'3. REGISTRACE'!B:F,4,0))))</f>
        <v>-</v>
      </c>
      <c r="G134" s="18" t="str">
        <f>IF(ISBLANK(Tabulka4[[#This Row],[start. č.]]),"-",IF(Tabulka4[[#This Row],[příjmení a jméno]]="start. č. nebylo registrováno!","-",IF(VLOOKUP(Tabulka4[[#This Row],[start. č.]],'3. REGISTRACE'!B:F,5,0)=0,"-",VLOOKUP(Tabulka4[[#This Row],[start. č.]],'3. REGISTRACE'!B:F,5,0))))</f>
        <v>-</v>
      </c>
      <c r="H134" s="52"/>
      <c r="I134" s="48"/>
      <c r="J134" s="53"/>
      <c r="K134" s="42">
        <f>TIME(Tabulka4[[#This Row],[hod]],Tabulka4[[#This Row],[min]],Tabulka4[[#This Row],[sek]])</f>
        <v>0</v>
      </c>
      <c r="L134" s="18" t="str">
        <f>IF(ISBLANK(Tabulka4[[#This Row],[start. č.]]),"-",IF(Tabulka4[[#This Row],[příjmení a jméno]]="start. č. nebylo registrováno!","-",IF(VLOOKUP(Tabulka4[[#This Row],[start. č.]],'3. REGISTRACE'!B:G,6,0)=0,"-",VLOOKUP(Tabulka4[[#This Row],[start. č.]],'3. REGISTRACE'!B:G,6,0))))</f>
        <v>-</v>
      </c>
      <c r="M134" s="44" t="str">
        <f>IF(Tabulka4[[#This Row],[kategorie]]="-","-",COUNTIFS(G$10:G134,Tabulka4[[#This Row],[m/ž]],L$10:L134,Tabulka4[[#This Row],[kategorie]]))</f>
        <v>-</v>
      </c>
      <c r="N134" s="57" t="str">
        <f>IF(AND(ISBLANK(H134),ISBLANK(I134),ISBLANK(J134)),"-",IF(K134&gt;=MAX(K$10:K134),"ok","chyba!!!"))</f>
        <v>-</v>
      </c>
    </row>
    <row r="135" spans="2:14" x14ac:dyDescent="0.2">
      <c r="B135" s="44">
        <v>126</v>
      </c>
      <c r="C135" s="45"/>
      <c r="D135" s="21" t="str">
        <f>IF(ISBLANK(Tabulka4[[#This Row],[start. č.]]),"-",IF(ISERROR(VLOOKUP(Tabulka4[[#This Row],[start. č.]],'3. REGISTRACE'!B:F,2,0)),"start. č. nebylo registrováno!",VLOOKUP(Tabulka4[[#This Row],[start. č.]],'3. REGISTRACE'!B:F,2,0)))</f>
        <v>-</v>
      </c>
      <c r="E135" s="18" t="str">
        <f>IF(ISBLANK(Tabulka4[[#This Row],[start. č.]]),"-",IF(ISERROR(VLOOKUP(Tabulka4[[#This Row],[start. č.]],'3. REGISTRACE'!B:F,3,0)),"-",VLOOKUP(Tabulka4[[#This Row],[start. č.]],'3. REGISTRACE'!B:F,3,0)))</f>
        <v>-</v>
      </c>
      <c r="F135" s="46" t="str">
        <f>IF(ISBLANK(Tabulka4[[#This Row],[start. č.]]),"-",IF(Tabulka4[[#This Row],[příjmení a jméno]]="start. č. nebylo registrováno!","-",IF(VLOOKUP(Tabulka4[[#This Row],[start. č.]],'3. REGISTRACE'!B:F,4,0)=0,"-",VLOOKUP(Tabulka4[[#This Row],[start. č.]],'3. REGISTRACE'!B:F,4,0))))</f>
        <v>-</v>
      </c>
      <c r="G135" s="18" t="str">
        <f>IF(ISBLANK(Tabulka4[[#This Row],[start. č.]]),"-",IF(Tabulka4[[#This Row],[příjmení a jméno]]="start. č. nebylo registrováno!","-",IF(VLOOKUP(Tabulka4[[#This Row],[start. č.]],'3. REGISTRACE'!B:F,5,0)=0,"-",VLOOKUP(Tabulka4[[#This Row],[start. č.]],'3. REGISTRACE'!B:F,5,0))))</f>
        <v>-</v>
      </c>
      <c r="H135" s="52"/>
      <c r="I135" s="48"/>
      <c r="J135" s="53"/>
      <c r="K135" s="42">
        <f>TIME(Tabulka4[[#This Row],[hod]],Tabulka4[[#This Row],[min]],Tabulka4[[#This Row],[sek]])</f>
        <v>0</v>
      </c>
      <c r="L135" s="18" t="str">
        <f>IF(ISBLANK(Tabulka4[[#This Row],[start. č.]]),"-",IF(Tabulka4[[#This Row],[příjmení a jméno]]="start. č. nebylo registrováno!","-",IF(VLOOKUP(Tabulka4[[#This Row],[start. č.]],'3. REGISTRACE'!B:G,6,0)=0,"-",VLOOKUP(Tabulka4[[#This Row],[start. č.]],'3. REGISTRACE'!B:G,6,0))))</f>
        <v>-</v>
      </c>
      <c r="M135" s="44" t="str">
        <f>IF(Tabulka4[[#This Row],[kategorie]]="-","-",COUNTIFS(G$10:G135,Tabulka4[[#This Row],[m/ž]],L$10:L135,Tabulka4[[#This Row],[kategorie]]))</f>
        <v>-</v>
      </c>
      <c r="N135" s="57" t="str">
        <f>IF(AND(ISBLANK(H135),ISBLANK(I135),ISBLANK(J135)),"-",IF(K135&gt;=MAX(K$10:K135),"ok","chyba!!!"))</f>
        <v>-</v>
      </c>
    </row>
    <row r="136" spans="2:14" x14ac:dyDescent="0.2">
      <c r="B136" s="44">
        <v>127</v>
      </c>
      <c r="C136" s="45"/>
      <c r="D136" s="21" t="str">
        <f>IF(ISBLANK(Tabulka4[[#This Row],[start. č.]]),"-",IF(ISERROR(VLOOKUP(Tabulka4[[#This Row],[start. č.]],'3. REGISTRACE'!B:F,2,0)),"start. č. nebylo registrováno!",VLOOKUP(Tabulka4[[#This Row],[start. č.]],'3. REGISTRACE'!B:F,2,0)))</f>
        <v>-</v>
      </c>
      <c r="E136" s="18" t="str">
        <f>IF(ISBLANK(Tabulka4[[#This Row],[start. č.]]),"-",IF(ISERROR(VLOOKUP(Tabulka4[[#This Row],[start. č.]],'3. REGISTRACE'!B:F,3,0)),"-",VLOOKUP(Tabulka4[[#This Row],[start. č.]],'3. REGISTRACE'!B:F,3,0)))</f>
        <v>-</v>
      </c>
      <c r="F136" s="46" t="str">
        <f>IF(ISBLANK(Tabulka4[[#This Row],[start. č.]]),"-",IF(Tabulka4[[#This Row],[příjmení a jméno]]="start. č. nebylo registrováno!","-",IF(VLOOKUP(Tabulka4[[#This Row],[start. č.]],'3. REGISTRACE'!B:F,4,0)=0,"-",VLOOKUP(Tabulka4[[#This Row],[start. č.]],'3. REGISTRACE'!B:F,4,0))))</f>
        <v>-</v>
      </c>
      <c r="G136" s="18" t="str">
        <f>IF(ISBLANK(Tabulka4[[#This Row],[start. č.]]),"-",IF(Tabulka4[[#This Row],[příjmení a jméno]]="start. č. nebylo registrováno!","-",IF(VLOOKUP(Tabulka4[[#This Row],[start. č.]],'3. REGISTRACE'!B:F,5,0)=0,"-",VLOOKUP(Tabulka4[[#This Row],[start. č.]],'3. REGISTRACE'!B:F,5,0))))</f>
        <v>-</v>
      </c>
      <c r="H136" s="52"/>
      <c r="I136" s="48"/>
      <c r="J136" s="53"/>
      <c r="K136" s="42">
        <f>TIME(Tabulka4[[#This Row],[hod]],Tabulka4[[#This Row],[min]],Tabulka4[[#This Row],[sek]])</f>
        <v>0</v>
      </c>
      <c r="L136" s="18" t="str">
        <f>IF(ISBLANK(Tabulka4[[#This Row],[start. č.]]),"-",IF(Tabulka4[[#This Row],[příjmení a jméno]]="start. č. nebylo registrováno!","-",IF(VLOOKUP(Tabulka4[[#This Row],[start. č.]],'3. REGISTRACE'!B:G,6,0)=0,"-",VLOOKUP(Tabulka4[[#This Row],[start. č.]],'3. REGISTRACE'!B:G,6,0))))</f>
        <v>-</v>
      </c>
      <c r="M136" s="44" t="str">
        <f>IF(Tabulka4[[#This Row],[kategorie]]="-","-",COUNTIFS(G$10:G136,Tabulka4[[#This Row],[m/ž]],L$10:L136,Tabulka4[[#This Row],[kategorie]]))</f>
        <v>-</v>
      </c>
      <c r="N136" s="57" t="str">
        <f>IF(AND(ISBLANK(H136),ISBLANK(I136),ISBLANK(J136)),"-",IF(K136&gt;=MAX(K$10:K136),"ok","chyba!!!"))</f>
        <v>-</v>
      </c>
    </row>
    <row r="137" spans="2:14" x14ac:dyDescent="0.2">
      <c r="B137" s="44">
        <v>128</v>
      </c>
      <c r="C137" s="45"/>
      <c r="D137" s="21" t="str">
        <f>IF(ISBLANK(Tabulka4[[#This Row],[start. č.]]),"-",IF(ISERROR(VLOOKUP(Tabulka4[[#This Row],[start. č.]],'3. REGISTRACE'!B:F,2,0)),"start. č. nebylo registrováno!",VLOOKUP(Tabulka4[[#This Row],[start. č.]],'3. REGISTRACE'!B:F,2,0)))</f>
        <v>-</v>
      </c>
      <c r="E137" s="18" t="str">
        <f>IF(ISBLANK(Tabulka4[[#This Row],[start. č.]]),"-",IF(ISERROR(VLOOKUP(Tabulka4[[#This Row],[start. č.]],'3. REGISTRACE'!B:F,3,0)),"-",VLOOKUP(Tabulka4[[#This Row],[start. č.]],'3. REGISTRACE'!B:F,3,0)))</f>
        <v>-</v>
      </c>
      <c r="F137" s="46" t="str">
        <f>IF(ISBLANK(Tabulka4[[#This Row],[start. č.]]),"-",IF(Tabulka4[[#This Row],[příjmení a jméno]]="start. č. nebylo registrováno!","-",IF(VLOOKUP(Tabulka4[[#This Row],[start. č.]],'3. REGISTRACE'!B:F,4,0)=0,"-",VLOOKUP(Tabulka4[[#This Row],[start. č.]],'3. REGISTRACE'!B:F,4,0))))</f>
        <v>-</v>
      </c>
      <c r="G137" s="18" t="str">
        <f>IF(ISBLANK(Tabulka4[[#This Row],[start. č.]]),"-",IF(Tabulka4[[#This Row],[příjmení a jméno]]="start. č. nebylo registrováno!","-",IF(VLOOKUP(Tabulka4[[#This Row],[start. č.]],'3. REGISTRACE'!B:F,5,0)=0,"-",VLOOKUP(Tabulka4[[#This Row],[start. č.]],'3. REGISTRACE'!B:F,5,0))))</f>
        <v>-</v>
      </c>
      <c r="H137" s="52"/>
      <c r="I137" s="48"/>
      <c r="J137" s="53"/>
      <c r="K137" s="42">
        <f>TIME(Tabulka4[[#This Row],[hod]],Tabulka4[[#This Row],[min]],Tabulka4[[#This Row],[sek]])</f>
        <v>0</v>
      </c>
      <c r="L137" s="18" t="str">
        <f>IF(ISBLANK(Tabulka4[[#This Row],[start. č.]]),"-",IF(Tabulka4[[#This Row],[příjmení a jméno]]="start. č. nebylo registrováno!","-",IF(VLOOKUP(Tabulka4[[#This Row],[start. č.]],'3. REGISTRACE'!B:G,6,0)=0,"-",VLOOKUP(Tabulka4[[#This Row],[start. č.]],'3. REGISTRACE'!B:G,6,0))))</f>
        <v>-</v>
      </c>
      <c r="M137" s="44" t="str">
        <f>IF(Tabulka4[[#This Row],[kategorie]]="-","-",COUNTIFS(G$10:G137,Tabulka4[[#This Row],[m/ž]],L$10:L137,Tabulka4[[#This Row],[kategorie]]))</f>
        <v>-</v>
      </c>
      <c r="N137" s="57" t="str">
        <f>IF(AND(ISBLANK(H137),ISBLANK(I137),ISBLANK(J137)),"-",IF(K137&gt;=MAX(K$10:K137),"ok","chyba!!!"))</f>
        <v>-</v>
      </c>
    </row>
    <row r="138" spans="2:14" x14ac:dyDescent="0.2">
      <c r="B138" s="44">
        <v>129</v>
      </c>
      <c r="C138" s="45"/>
      <c r="D138" s="21" t="str">
        <f>IF(ISBLANK(Tabulka4[[#This Row],[start. č.]]),"-",IF(ISERROR(VLOOKUP(Tabulka4[[#This Row],[start. č.]],'3. REGISTRACE'!B:F,2,0)),"start. č. nebylo registrováno!",VLOOKUP(Tabulka4[[#This Row],[start. č.]],'3. REGISTRACE'!B:F,2,0)))</f>
        <v>-</v>
      </c>
      <c r="E138" s="18" t="str">
        <f>IF(ISBLANK(Tabulka4[[#This Row],[start. č.]]),"-",IF(ISERROR(VLOOKUP(Tabulka4[[#This Row],[start. č.]],'3. REGISTRACE'!B:F,3,0)),"-",VLOOKUP(Tabulka4[[#This Row],[start. č.]],'3. REGISTRACE'!B:F,3,0)))</f>
        <v>-</v>
      </c>
      <c r="F138" s="46" t="str">
        <f>IF(ISBLANK(Tabulka4[[#This Row],[start. č.]]),"-",IF(Tabulka4[[#This Row],[příjmení a jméno]]="start. č. nebylo registrováno!","-",IF(VLOOKUP(Tabulka4[[#This Row],[start. č.]],'3. REGISTRACE'!B:F,4,0)=0,"-",VLOOKUP(Tabulka4[[#This Row],[start. č.]],'3. REGISTRACE'!B:F,4,0))))</f>
        <v>-</v>
      </c>
      <c r="G138" s="18" t="str">
        <f>IF(ISBLANK(Tabulka4[[#This Row],[start. č.]]),"-",IF(Tabulka4[[#This Row],[příjmení a jméno]]="start. č. nebylo registrováno!","-",IF(VLOOKUP(Tabulka4[[#This Row],[start. č.]],'3. REGISTRACE'!B:F,5,0)=0,"-",VLOOKUP(Tabulka4[[#This Row],[start. č.]],'3. REGISTRACE'!B:F,5,0))))</f>
        <v>-</v>
      </c>
      <c r="H138" s="52"/>
      <c r="I138" s="48"/>
      <c r="J138" s="53"/>
      <c r="K138" s="42">
        <f>TIME(Tabulka4[[#This Row],[hod]],Tabulka4[[#This Row],[min]],Tabulka4[[#This Row],[sek]])</f>
        <v>0</v>
      </c>
      <c r="L138" s="18" t="str">
        <f>IF(ISBLANK(Tabulka4[[#This Row],[start. č.]]),"-",IF(Tabulka4[[#This Row],[příjmení a jméno]]="start. č. nebylo registrováno!","-",IF(VLOOKUP(Tabulka4[[#This Row],[start. č.]],'3. REGISTRACE'!B:G,6,0)=0,"-",VLOOKUP(Tabulka4[[#This Row],[start. č.]],'3. REGISTRACE'!B:G,6,0))))</f>
        <v>-</v>
      </c>
      <c r="M138" s="44" t="str">
        <f>IF(Tabulka4[[#This Row],[kategorie]]="-","-",COUNTIFS(G$10:G138,Tabulka4[[#This Row],[m/ž]],L$10:L138,Tabulka4[[#This Row],[kategorie]]))</f>
        <v>-</v>
      </c>
      <c r="N138" s="57" t="str">
        <f>IF(AND(ISBLANK(H138),ISBLANK(I138),ISBLANK(J138)),"-",IF(K138&gt;=MAX(K$10:K138),"ok","chyba!!!"))</f>
        <v>-</v>
      </c>
    </row>
    <row r="139" spans="2:14" x14ac:dyDescent="0.2">
      <c r="B139" s="44">
        <v>130</v>
      </c>
      <c r="C139" s="45"/>
      <c r="D139" s="21" t="str">
        <f>IF(ISBLANK(Tabulka4[[#This Row],[start. č.]]),"-",IF(ISERROR(VLOOKUP(Tabulka4[[#This Row],[start. č.]],'3. REGISTRACE'!B:F,2,0)),"start. č. nebylo registrováno!",VLOOKUP(Tabulka4[[#This Row],[start. č.]],'3. REGISTRACE'!B:F,2,0)))</f>
        <v>-</v>
      </c>
      <c r="E139" s="18" t="str">
        <f>IF(ISBLANK(Tabulka4[[#This Row],[start. č.]]),"-",IF(ISERROR(VLOOKUP(Tabulka4[[#This Row],[start. č.]],'3. REGISTRACE'!B:F,3,0)),"-",VLOOKUP(Tabulka4[[#This Row],[start. č.]],'3. REGISTRACE'!B:F,3,0)))</f>
        <v>-</v>
      </c>
      <c r="F139" s="46" t="str">
        <f>IF(ISBLANK(Tabulka4[[#This Row],[start. č.]]),"-",IF(Tabulka4[[#This Row],[příjmení a jméno]]="start. č. nebylo registrováno!","-",IF(VLOOKUP(Tabulka4[[#This Row],[start. č.]],'3. REGISTRACE'!B:F,4,0)=0,"-",VLOOKUP(Tabulka4[[#This Row],[start. č.]],'3. REGISTRACE'!B:F,4,0))))</f>
        <v>-</v>
      </c>
      <c r="G139" s="18" t="str">
        <f>IF(ISBLANK(Tabulka4[[#This Row],[start. č.]]),"-",IF(Tabulka4[[#This Row],[příjmení a jméno]]="start. č. nebylo registrováno!","-",IF(VLOOKUP(Tabulka4[[#This Row],[start. č.]],'3. REGISTRACE'!B:F,5,0)=0,"-",VLOOKUP(Tabulka4[[#This Row],[start. č.]],'3. REGISTRACE'!B:F,5,0))))</f>
        <v>-</v>
      </c>
      <c r="H139" s="52"/>
      <c r="I139" s="48"/>
      <c r="J139" s="53"/>
      <c r="K139" s="42">
        <f>TIME(Tabulka4[[#This Row],[hod]],Tabulka4[[#This Row],[min]],Tabulka4[[#This Row],[sek]])</f>
        <v>0</v>
      </c>
      <c r="L139" s="18" t="str">
        <f>IF(ISBLANK(Tabulka4[[#This Row],[start. č.]]),"-",IF(Tabulka4[[#This Row],[příjmení a jméno]]="start. č. nebylo registrováno!","-",IF(VLOOKUP(Tabulka4[[#This Row],[start. č.]],'3. REGISTRACE'!B:G,6,0)=0,"-",VLOOKUP(Tabulka4[[#This Row],[start. č.]],'3. REGISTRACE'!B:G,6,0))))</f>
        <v>-</v>
      </c>
      <c r="M139" s="44" t="str">
        <f>IF(Tabulka4[[#This Row],[kategorie]]="-","-",COUNTIFS(G$10:G139,Tabulka4[[#This Row],[m/ž]],L$10:L139,Tabulka4[[#This Row],[kategorie]]))</f>
        <v>-</v>
      </c>
      <c r="N139" s="57" t="str">
        <f>IF(AND(ISBLANK(H139),ISBLANK(I139),ISBLANK(J139)),"-",IF(K139&gt;=MAX(K$10:K139),"ok","chyba!!!"))</f>
        <v>-</v>
      </c>
    </row>
    <row r="140" spans="2:14" x14ac:dyDescent="0.2">
      <c r="B140" s="44">
        <v>131</v>
      </c>
      <c r="C140" s="45"/>
      <c r="D140" s="21" t="str">
        <f>IF(ISBLANK(Tabulka4[[#This Row],[start. č.]]),"-",IF(ISERROR(VLOOKUP(Tabulka4[[#This Row],[start. č.]],'3. REGISTRACE'!B:F,2,0)),"start. č. nebylo registrováno!",VLOOKUP(Tabulka4[[#This Row],[start. č.]],'3. REGISTRACE'!B:F,2,0)))</f>
        <v>-</v>
      </c>
      <c r="E140" s="18" t="str">
        <f>IF(ISBLANK(Tabulka4[[#This Row],[start. č.]]),"-",IF(ISERROR(VLOOKUP(Tabulka4[[#This Row],[start. č.]],'3. REGISTRACE'!B:F,3,0)),"-",VLOOKUP(Tabulka4[[#This Row],[start. č.]],'3. REGISTRACE'!B:F,3,0)))</f>
        <v>-</v>
      </c>
      <c r="F140" s="46" t="str">
        <f>IF(ISBLANK(Tabulka4[[#This Row],[start. č.]]),"-",IF(Tabulka4[[#This Row],[příjmení a jméno]]="start. č. nebylo registrováno!","-",IF(VLOOKUP(Tabulka4[[#This Row],[start. č.]],'3. REGISTRACE'!B:F,4,0)=0,"-",VLOOKUP(Tabulka4[[#This Row],[start. č.]],'3. REGISTRACE'!B:F,4,0))))</f>
        <v>-</v>
      </c>
      <c r="G140" s="18" t="str">
        <f>IF(ISBLANK(Tabulka4[[#This Row],[start. č.]]),"-",IF(Tabulka4[[#This Row],[příjmení a jméno]]="start. č. nebylo registrováno!","-",IF(VLOOKUP(Tabulka4[[#This Row],[start. č.]],'3. REGISTRACE'!B:F,5,0)=0,"-",VLOOKUP(Tabulka4[[#This Row],[start. č.]],'3. REGISTRACE'!B:F,5,0))))</f>
        <v>-</v>
      </c>
      <c r="H140" s="52"/>
      <c r="I140" s="48"/>
      <c r="J140" s="53"/>
      <c r="K140" s="42">
        <f>TIME(Tabulka4[[#This Row],[hod]],Tabulka4[[#This Row],[min]],Tabulka4[[#This Row],[sek]])</f>
        <v>0</v>
      </c>
      <c r="L140" s="18" t="str">
        <f>IF(ISBLANK(Tabulka4[[#This Row],[start. č.]]),"-",IF(Tabulka4[[#This Row],[příjmení a jméno]]="start. č. nebylo registrováno!","-",IF(VLOOKUP(Tabulka4[[#This Row],[start. č.]],'3. REGISTRACE'!B:G,6,0)=0,"-",VLOOKUP(Tabulka4[[#This Row],[start. č.]],'3. REGISTRACE'!B:G,6,0))))</f>
        <v>-</v>
      </c>
      <c r="M140" s="44" t="str">
        <f>IF(Tabulka4[[#This Row],[kategorie]]="-","-",COUNTIFS(G$10:G140,Tabulka4[[#This Row],[m/ž]],L$10:L140,Tabulka4[[#This Row],[kategorie]]))</f>
        <v>-</v>
      </c>
      <c r="N140" s="57" t="str">
        <f>IF(AND(ISBLANK(H140),ISBLANK(I140),ISBLANK(J140)),"-",IF(K140&gt;=MAX(K$10:K140),"ok","chyba!!!"))</f>
        <v>-</v>
      </c>
    </row>
    <row r="141" spans="2:14" x14ac:dyDescent="0.2">
      <c r="B141" s="44">
        <v>132</v>
      </c>
      <c r="C141" s="45"/>
      <c r="D141" s="21" t="str">
        <f>IF(ISBLANK(Tabulka4[[#This Row],[start. č.]]),"-",IF(ISERROR(VLOOKUP(Tabulka4[[#This Row],[start. č.]],'3. REGISTRACE'!B:F,2,0)),"start. č. nebylo registrováno!",VLOOKUP(Tabulka4[[#This Row],[start. č.]],'3. REGISTRACE'!B:F,2,0)))</f>
        <v>-</v>
      </c>
      <c r="E141" s="18" t="str">
        <f>IF(ISBLANK(Tabulka4[[#This Row],[start. č.]]),"-",IF(ISERROR(VLOOKUP(Tabulka4[[#This Row],[start. č.]],'3. REGISTRACE'!B:F,3,0)),"-",VLOOKUP(Tabulka4[[#This Row],[start. č.]],'3. REGISTRACE'!B:F,3,0)))</f>
        <v>-</v>
      </c>
      <c r="F141" s="46" t="str">
        <f>IF(ISBLANK(Tabulka4[[#This Row],[start. č.]]),"-",IF(Tabulka4[[#This Row],[příjmení a jméno]]="start. č. nebylo registrováno!","-",IF(VLOOKUP(Tabulka4[[#This Row],[start. č.]],'3. REGISTRACE'!B:F,4,0)=0,"-",VLOOKUP(Tabulka4[[#This Row],[start. č.]],'3. REGISTRACE'!B:F,4,0))))</f>
        <v>-</v>
      </c>
      <c r="G141" s="18" t="str">
        <f>IF(ISBLANK(Tabulka4[[#This Row],[start. č.]]),"-",IF(Tabulka4[[#This Row],[příjmení a jméno]]="start. č. nebylo registrováno!","-",IF(VLOOKUP(Tabulka4[[#This Row],[start. č.]],'3. REGISTRACE'!B:F,5,0)=0,"-",VLOOKUP(Tabulka4[[#This Row],[start. č.]],'3. REGISTRACE'!B:F,5,0))))</f>
        <v>-</v>
      </c>
      <c r="H141" s="52"/>
      <c r="I141" s="48"/>
      <c r="J141" s="53"/>
      <c r="K141" s="42">
        <f>TIME(Tabulka4[[#This Row],[hod]],Tabulka4[[#This Row],[min]],Tabulka4[[#This Row],[sek]])</f>
        <v>0</v>
      </c>
      <c r="L141" s="18" t="str">
        <f>IF(ISBLANK(Tabulka4[[#This Row],[start. č.]]),"-",IF(Tabulka4[[#This Row],[příjmení a jméno]]="start. č. nebylo registrováno!","-",IF(VLOOKUP(Tabulka4[[#This Row],[start. č.]],'3. REGISTRACE'!B:G,6,0)=0,"-",VLOOKUP(Tabulka4[[#This Row],[start. č.]],'3. REGISTRACE'!B:G,6,0))))</f>
        <v>-</v>
      </c>
      <c r="M141" s="44" t="str">
        <f>IF(Tabulka4[[#This Row],[kategorie]]="-","-",COUNTIFS(G$10:G141,Tabulka4[[#This Row],[m/ž]],L$10:L141,Tabulka4[[#This Row],[kategorie]]))</f>
        <v>-</v>
      </c>
      <c r="N141" s="57" t="str">
        <f>IF(AND(ISBLANK(H141),ISBLANK(I141),ISBLANK(J141)),"-",IF(K141&gt;=MAX(K$10:K141),"ok","chyba!!!"))</f>
        <v>-</v>
      </c>
    </row>
    <row r="142" spans="2:14" x14ac:dyDescent="0.2">
      <c r="B142" s="44">
        <v>133</v>
      </c>
      <c r="C142" s="45"/>
      <c r="D142" s="21" t="str">
        <f>IF(ISBLANK(Tabulka4[[#This Row],[start. č.]]),"-",IF(ISERROR(VLOOKUP(Tabulka4[[#This Row],[start. č.]],'3. REGISTRACE'!B:F,2,0)),"start. č. nebylo registrováno!",VLOOKUP(Tabulka4[[#This Row],[start. č.]],'3. REGISTRACE'!B:F,2,0)))</f>
        <v>-</v>
      </c>
      <c r="E142" s="18" t="str">
        <f>IF(ISBLANK(Tabulka4[[#This Row],[start. č.]]),"-",IF(ISERROR(VLOOKUP(Tabulka4[[#This Row],[start. č.]],'3. REGISTRACE'!B:F,3,0)),"-",VLOOKUP(Tabulka4[[#This Row],[start. č.]],'3. REGISTRACE'!B:F,3,0)))</f>
        <v>-</v>
      </c>
      <c r="F142" s="46" t="str">
        <f>IF(ISBLANK(Tabulka4[[#This Row],[start. č.]]),"-",IF(Tabulka4[[#This Row],[příjmení a jméno]]="start. č. nebylo registrováno!","-",IF(VLOOKUP(Tabulka4[[#This Row],[start. č.]],'3. REGISTRACE'!B:F,4,0)=0,"-",VLOOKUP(Tabulka4[[#This Row],[start. č.]],'3. REGISTRACE'!B:F,4,0))))</f>
        <v>-</v>
      </c>
      <c r="G142" s="18" t="str">
        <f>IF(ISBLANK(Tabulka4[[#This Row],[start. č.]]),"-",IF(Tabulka4[[#This Row],[příjmení a jméno]]="start. č. nebylo registrováno!","-",IF(VLOOKUP(Tabulka4[[#This Row],[start. č.]],'3. REGISTRACE'!B:F,5,0)=0,"-",VLOOKUP(Tabulka4[[#This Row],[start. č.]],'3. REGISTRACE'!B:F,5,0))))</f>
        <v>-</v>
      </c>
      <c r="H142" s="52"/>
      <c r="I142" s="48"/>
      <c r="J142" s="53"/>
      <c r="K142" s="42">
        <f>TIME(Tabulka4[[#This Row],[hod]],Tabulka4[[#This Row],[min]],Tabulka4[[#This Row],[sek]])</f>
        <v>0</v>
      </c>
      <c r="L142" s="18" t="str">
        <f>IF(ISBLANK(Tabulka4[[#This Row],[start. č.]]),"-",IF(Tabulka4[[#This Row],[příjmení a jméno]]="start. č. nebylo registrováno!","-",IF(VLOOKUP(Tabulka4[[#This Row],[start. č.]],'3. REGISTRACE'!B:G,6,0)=0,"-",VLOOKUP(Tabulka4[[#This Row],[start. č.]],'3. REGISTRACE'!B:G,6,0))))</f>
        <v>-</v>
      </c>
      <c r="M142" s="44" t="str">
        <f>IF(Tabulka4[[#This Row],[kategorie]]="-","-",COUNTIFS(G$10:G142,Tabulka4[[#This Row],[m/ž]],L$10:L142,Tabulka4[[#This Row],[kategorie]]))</f>
        <v>-</v>
      </c>
      <c r="N142" s="57" t="str">
        <f>IF(AND(ISBLANK(H142),ISBLANK(I142),ISBLANK(J142)),"-",IF(K142&gt;=MAX(K$10:K142),"ok","chyba!!!"))</f>
        <v>-</v>
      </c>
    </row>
    <row r="143" spans="2:14" x14ac:dyDescent="0.2">
      <c r="B143" s="44">
        <v>134</v>
      </c>
      <c r="C143" s="45"/>
      <c r="D143" s="21" t="str">
        <f>IF(ISBLANK(Tabulka4[[#This Row],[start. č.]]),"-",IF(ISERROR(VLOOKUP(Tabulka4[[#This Row],[start. č.]],'3. REGISTRACE'!B:F,2,0)),"start. č. nebylo registrováno!",VLOOKUP(Tabulka4[[#This Row],[start. č.]],'3. REGISTRACE'!B:F,2,0)))</f>
        <v>-</v>
      </c>
      <c r="E143" s="18" t="str">
        <f>IF(ISBLANK(Tabulka4[[#This Row],[start. č.]]),"-",IF(ISERROR(VLOOKUP(Tabulka4[[#This Row],[start. č.]],'3. REGISTRACE'!B:F,3,0)),"-",VLOOKUP(Tabulka4[[#This Row],[start. č.]],'3. REGISTRACE'!B:F,3,0)))</f>
        <v>-</v>
      </c>
      <c r="F143" s="46" t="str">
        <f>IF(ISBLANK(Tabulka4[[#This Row],[start. č.]]),"-",IF(Tabulka4[[#This Row],[příjmení a jméno]]="start. č. nebylo registrováno!","-",IF(VLOOKUP(Tabulka4[[#This Row],[start. č.]],'3. REGISTRACE'!B:F,4,0)=0,"-",VLOOKUP(Tabulka4[[#This Row],[start. č.]],'3. REGISTRACE'!B:F,4,0))))</f>
        <v>-</v>
      </c>
      <c r="G143" s="18" t="str">
        <f>IF(ISBLANK(Tabulka4[[#This Row],[start. č.]]),"-",IF(Tabulka4[[#This Row],[příjmení a jméno]]="start. č. nebylo registrováno!","-",IF(VLOOKUP(Tabulka4[[#This Row],[start. č.]],'3. REGISTRACE'!B:F,5,0)=0,"-",VLOOKUP(Tabulka4[[#This Row],[start. č.]],'3. REGISTRACE'!B:F,5,0))))</f>
        <v>-</v>
      </c>
      <c r="H143" s="52"/>
      <c r="I143" s="48"/>
      <c r="J143" s="53"/>
      <c r="K143" s="42">
        <f>TIME(Tabulka4[[#This Row],[hod]],Tabulka4[[#This Row],[min]],Tabulka4[[#This Row],[sek]])</f>
        <v>0</v>
      </c>
      <c r="L143" s="18" t="str">
        <f>IF(ISBLANK(Tabulka4[[#This Row],[start. č.]]),"-",IF(Tabulka4[[#This Row],[příjmení a jméno]]="start. č. nebylo registrováno!","-",IF(VLOOKUP(Tabulka4[[#This Row],[start. č.]],'3. REGISTRACE'!B:G,6,0)=0,"-",VLOOKUP(Tabulka4[[#This Row],[start. č.]],'3. REGISTRACE'!B:G,6,0))))</f>
        <v>-</v>
      </c>
      <c r="M143" s="44" t="str">
        <f>IF(Tabulka4[[#This Row],[kategorie]]="-","-",COUNTIFS(G$10:G143,Tabulka4[[#This Row],[m/ž]],L$10:L143,Tabulka4[[#This Row],[kategorie]]))</f>
        <v>-</v>
      </c>
      <c r="N143" s="57" t="str">
        <f>IF(AND(ISBLANK(H143),ISBLANK(I143),ISBLANK(J143)),"-",IF(K143&gt;=MAX(K$10:K143),"ok","chyba!!!"))</f>
        <v>-</v>
      </c>
    </row>
    <row r="144" spans="2:14" x14ac:dyDescent="0.2">
      <c r="B144" s="44">
        <v>135</v>
      </c>
      <c r="C144" s="45"/>
      <c r="D144" s="21" t="str">
        <f>IF(ISBLANK(Tabulka4[[#This Row],[start. č.]]),"-",IF(ISERROR(VLOOKUP(Tabulka4[[#This Row],[start. č.]],'3. REGISTRACE'!B:F,2,0)),"start. č. nebylo registrováno!",VLOOKUP(Tabulka4[[#This Row],[start. č.]],'3. REGISTRACE'!B:F,2,0)))</f>
        <v>-</v>
      </c>
      <c r="E144" s="18" t="str">
        <f>IF(ISBLANK(Tabulka4[[#This Row],[start. č.]]),"-",IF(ISERROR(VLOOKUP(Tabulka4[[#This Row],[start. č.]],'3. REGISTRACE'!B:F,3,0)),"-",VLOOKUP(Tabulka4[[#This Row],[start. č.]],'3. REGISTRACE'!B:F,3,0)))</f>
        <v>-</v>
      </c>
      <c r="F144" s="46" t="str">
        <f>IF(ISBLANK(Tabulka4[[#This Row],[start. č.]]),"-",IF(Tabulka4[[#This Row],[příjmení a jméno]]="start. č. nebylo registrováno!","-",IF(VLOOKUP(Tabulka4[[#This Row],[start. č.]],'3. REGISTRACE'!B:F,4,0)=0,"-",VLOOKUP(Tabulka4[[#This Row],[start. č.]],'3. REGISTRACE'!B:F,4,0))))</f>
        <v>-</v>
      </c>
      <c r="G144" s="18" t="str">
        <f>IF(ISBLANK(Tabulka4[[#This Row],[start. č.]]),"-",IF(Tabulka4[[#This Row],[příjmení a jméno]]="start. č. nebylo registrováno!","-",IF(VLOOKUP(Tabulka4[[#This Row],[start. č.]],'3. REGISTRACE'!B:F,5,0)=0,"-",VLOOKUP(Tabulka4[[#This Row],[start. č.]],'3. REGISTRACE'!B:F,5,0))))</f>
        <v>-</v>
      </c>
      <c r="H144" s="52"/>
      <c r="I144" s="48"/>
      <c r="J144" s="53"/>
      <c r="K144" s="42">
        <f>TIME(Tabulka4[[#This Row],[hod]],Tabulka4[[#This Row],[min]],Tabulka4[[#This Row],[sek]])</f>
        <v>0</v>
      </c>
      <c r="L144" s="18" t="str">
        <f>IF(ISBLANK(Tabulka4[[#This Row],[start. č.]]),"-",IF(Tabulka4[[#This Row],[příjmení a jméno]]="start. č. nebylo registrováno!","-",IF(VLOOKUP(Tabulka4[[#This Row],[start. č.]],'3. REGISTRACE'!B:G,6,0)=0,"-",VLOOKUP(Tabulka4[[#This Row],[start. č.]],'3. REGISTRACE'!B:G,6,0))))</f>
        <v>-</v>
      </c>
      <c r="M144" s="44" t="str">
        <f>IF(Tabulka4[[#This Row],[kategorie]]="-","-",COUNTIFS(G$10:G144,Tabulka4[[#This Row],[m/ž]],L$10:L144,Tabulka4[[#This Row],[kategorie]]))</f>
        <v>-</v>
      </c>
      <c r="N144" s="57" t="str">
        <f>IF(AND(ISBLANK(H144),ISBLANK(I144),ISBLANK(J144)),"-",IF(K144&gt;=MAX(K$10:K144),"ok","chyba!!!"))</f>
        <v>-</v>
      </c>
    </row>
    <row r="145" spans="2:14" x14ac:dyDescent="0.2">
      <c r="B145" s="44">
        <v>136</v>
      </c>
      <c r="C145" s="45"/>
      <c r="D145" s="21" t="str">
        <f>IF(ISBLANK(Tabulka4[[#This Row],[start. č.]]),"-",IF(ISERROR(VLOOKUP(Tabulka4[[#This Row],[start. č.]],'3. REGISTRACE'!B:F,2,0)),"start. č. nebylo registrováno!",VLOOKUP(Tabulka4[[#This Row],[start. č.]],'3. REGISTRACE'!B:F,2,0)))</f>
        <v>-</v>
      </c>
      <c r="E145" s="18" t="str">
        <f>IF(ISBLANK(Tabulka4[[#This Row],[start. č.]]),"-",IF(ISERROR(VLOOKUP(Tabulka4[[#This Row],[start. č.]],'3. REGISTRACE'!B:F,3,0)),"-",VLOOKUP(Tabulka4[[#This Row],[start. č.]],'3. REGISTRACE'!B:F,3,0)))</f>
        <v>-</v>
      </c>
      <c r="F145" s="46" t="str">
        <f>IF(ISBLANK(Tabulka4[[#This Row],[start. č.]]),"-",IF(Tabulka4[[#This Row],[příjmení a jméno]]="start. č. nebylo registrováno!","-",IF(VLOOKUP(Tabulka4[[#This Row],[start. č.]],'3. REGISTRACE'!B:F,4,0)=0,"-",VLOOKUP(Tabulka4[[#This Row],[start. č.]],'3. REGISTRACE'!B:F,4,0))))</f>
        <v>-</v>
      </c>
      <c r="G145" s="18" t="str">
        <f>IF(ISBLANK(Tabulka4[[#This Row],[start. č.]]),"-",IF(Tabulka4[[#This Row],[příjmení a jméno]]="start. č. nebylo registrováno!","-",IF(VLOOKUP(Tabulka4[[#This Row],[start. č.]],'3. REGISTRACE'!B:F,5,0)=0,"-",VLOOKUP(Tabulka4[[#This Row],[start. č.]],'3. REGISTRACE'!B:F,5,0))))</f>
        <v>-</v>
      </c>
      <c r="H145" s="52"/>
      <c r="I145" s="48"/>
      <c r="J145" s="53"/>
      <c r="K145" s="42">
        <f>TIME(Tabulka4[[#This Row],[hod]],Tabulka4[[#This Row],[min]],Tabulka4[[#This Row],[sek]])</f>
        <v>0</v>
      </c>
      <c r="L145" s="18" t="str">
        <f>IF(ISBLANK(Tabulka4[[#This Row],[start. č.]]),"-",IF(Tabulka4[[#This Row],[příjmení a jméno]]="start. č. nebylo registrováno!","-",IF(VLOOKUP(Tabulka4[[#This Row],[start. č.]],'3. REGISTRACE'!B:G,6,0)=0,"-",VLOOKUP(Tabulka4[[#This Row],[start. č.]],'3. REGISTRACE'!B:G,6,0))))</f>
        <v>-</v>
      </c>
      <c r="M145" s="44" t="str">
        <f>IF(Tabulka4[[#This Row],[kategorie]]="-","-",COUNTIFS(G$10:G145,Tabulka4[[#This Row],[m/ž]],L$10:L145,Tabulka4[[#This Row],[kategorie]]))</f>
        <v>-</v>
      </c>
      <c r="N145" s="57" t="str">
        <f>IF(AND(ISBLANK(H145),ISBLANK(I145),ISBLANK(J145)),"-",IF(K145&gt;=MAX(K$10:K145),"ok","chyba!!!"))</f>
        <v>-</v>
      </c>
    </row>
    <row r="146" spans="2:14" x14ac:dyDescent="0.2">
      <c r="B146" s="44">
        <v>137</v>
      </c>
      <c r="C146" s="45"/>
      <c r="D146" s="21" t="str">
        <f>IF(ISBLANK(Tabulka4[[#This Row],[start. č.]]),"-",IF(ISERROR(VLOOKUP(Tabulka4[[#This Row],[start. č.]],'3. REGISTRACE'!B:F,2,0)),"start. č. nebylo registrováno!",VLOOKUP(Tabulka4[[#This Row],[start. č.]],'3. REGISTRACE'!B:F,2,0)))</f>
        <v>-</v>
      </c>
      <c r="E146" s="18" t="str">
        <f>IF(ISBLANK(Tabulka4[[#This Row],[start. č.]]),"-",IF(ISERROR(VLOOKUP(Tabulka4[[#This Row],[start. č.]],'3. REGISTRACE'!B:F,3,0)),"-",VLOOKUP(Tabulka4[[#This Row],[start. č.]],'3. REGISTRACE'!B:F,3,0)))</f>
        <v>-</v>
      </c>
      <c r="F146" s="46" t="str">
        <f>IF(ISBLANK(Tabulka4[[#This Row],[start. č.]]),"-",IF(Tabulka4[[#This Row],[příjmení a jméno]]="start. č. nebylo registrováno!","-",IF(VLOOKUP(Tabulka4[[#This Row],[start. č.]],'3. REGISTRACE'!B:F,4,0)=0,"-",VLOOKUP(Tabulka4[[#This Row],[start. č.]],'3. REGISTRACE'!B:F,4,0))))</f>
        <v>-</v>
      </c>
      <c r="G146" s="18" t="str">
        <f>IF(ISBLANK(Tabulka4[[#This Row],[start. č.]]),"-",IF(Tabulka4[[#This Row],[příjmení a jméno]]="start. č. nebylo registrováno!","-",IF(VLOOKUP(Tabulka4[[#This Row],[start. č.]],'3. REGISTRACE'!B:F,5,0)=0,"-",VLOOKUP(Tabulka4[[#This Row],[start. č.]],'3. REGISTRACE'!B:F,5,0))))</f>
        <v>-</v>
      </c>
      <c r="H146" s="52"/>
      <c r="I146" s="48"/>
      <c r="J146" s="53"/>
      <c r="K146" s="42">
        <f>TIME(Tabulka4[[#This Row],[hod]],Tabulka4[[#This Row],[min]],Tabulka4[[#This Row],[sek]])</f>
        <v>0</v>
      </c>
      <c r="L146" s="18" t="str">
        <f>IF(ISBLANK(Tabulka4[[#This Row],[start. č.]]),"-",IF(Tabulka4[[#This Row],[příjmení a jméno]]="start. č. nebylo registrováno!","-",IF(VLOOKUP(Tabulka4[[#This Row],[start. č.]],'3. REGISTRACE'!B:G,6,0)=0,"-",VLOOKUP(Tabulka4[[#This Row],[start. č.]],'3. REGISTRACE'!B:G,6,0))))</f>
        <v>-</v>
      </c>
      <c r="M146" s="44" t="str">
        <f>IF(Tabulka4[[#This Row],[kategorie]]="-","-",COUNTIFS(G$10:G146,Tabulka4[[#This Row],[m/ž]],L$10:L146,Tabulka4[[#This Row],[kategorie]]))</f>
        <v>-</v>
      </c>
      <c r="N146" s="57" t="str">
        <f>IF(AND(ISBLANK(H146),ISBLANK(I146),ISBLANK(J146)),"-",IF(K146&gt;=MAX(K$10:K146),"ok","chyba!!!"))</f>
        <v>-</v>
      </c>
    </row>
    <row r="147" spans="2:14" x14ac:dyDescent="0.2">
      <c r="B147" s="44">
        <v>138</v>
      </c>
      <c r="C147" s="45"/>
      <c r="D147" s="21" t="str">
        <f>IF(ISBLANK(Tabulka4[[#This Row],[start. č.]]),"-",IF(ISERROR(VLOOKUP(Tabulka4[[#This Row],[start. č.]],'3. REGISTRACE'!B:F,2,0)),"start. č. nebylo registrováno!",VLOOKUP(Tabulka4[[#This Row],[start. č.]],'3. REGISTRACE'!B:F,2,0)))</f>
        <v>-</v>
      </c>
      <c r="E147" s="18" t="str">
        <f>IF(ISBLANK(Tabulka4[[#This Row],[start. č.]]),"-",IF(ISERROR(VLOOKUP(Tabulka4[[#This Row],[start. č.]],'3. REGISTRACE'!B:F,3,0)),"-",VLOOKUP(Tabulka4[[#This Row],[start. č.]],'3. REGISTRACE'!B:F,3,0)))</f>
        <v>-</v>
      </c>
      <c r="F147" s="46" t="str">
        <f>IF(ISBLANK(Tabulka4[[#This Row],[start. č.]]),"-",IF(Tabulka4[[#This Row],[příjmení a jméno]]="start. č. nebylo registrováno!","-",IF(VLOOKUP(Tabulka4[[#This Row],[start. č.]],'3. REGISTRACE'!B:F,4,0)=0,"-",VLOOKUP(Tabulka4[[#This Row],[start. č.]],'3. REGISTRACE'!B:F,4,0))))</f>
        <v>-</v>
      </c>
      <c r="G147" s="18" t="str">
        <f>IF(ISBLANK(Tabulka4[[#This Row],[start. č.]]),"-",IF(Tabulka4[[#This Row],[příjmení a jméno]]="start. č. nebylo registrováno!","-",IF(VLOOKUP(Tabulka4[[#This Row],[start. č.]],'3. REGISTRACE'!B:F,5,0)=0,"-",VLOOKUP(Tabulka4[[#This Row],[start. č.]],'3. REGISTRACE'!B:F,5,0))))</f>
        <v>-</v>
      </c>
      <c r="H147" s="52"/>
      <c r="I147" s="48"/>
      <c r="J147" s="53"/>
      <c r="K147" s="42">
        <f>TIME(Tabulka4[[#This Row],[hod]],Tabulka4[[#This Row],[min]],Tabulka4[[#This Row],[sek]])</f>
        <v>0</v>
      </c>
      <c r="L147" s="18" t="str">
        <f>IF(ISBLANK(Tabulka4[[#This Row],[start. č.]]),"-",IF(Tabulka4[[#This Row],[příjmení a jméno]]="start. č. nebylo registrováno!","-",IF(VLOOKUP(Tabulka4[[#This Row],[start. č.]],'3. REGISTRACE'!B:G,6,0)=0,"-",VLOOKUP(Tabulka4[[#This Row],[start. č.]],'3. REGISTRACE'!B:G,6,0))))</f>
        <v>-</v>
      </c>
      <c r="M147" s="44" t="str">
        <f>IF(Tabulka4[[#This Row],[kategorie]]="-","-",COUNTIFS(G$10:G147,Tabulka4[[#This Row],[m/ž]],L$10:L147,Tabulka4[[#This Row],[kategorie]]))</f>
        <v>-</v>
      </c>
      <c r="N147" s="57" t="str">
        <f>IF(AND(ISBLANK(H147),ISBLANK(I147),ISBLANK(J147)),"-",IF(K147&gt;=MAX(K$10:K147),"ok","chyba!!!"))</f>
        <v>-</v>
      </c>
    </row>
    <row r="148" spans="2:14" x14ac:dyDescent="0.2">
      <c r="B148" s="44">
        <v>139</v>
      </c>
      <c r="C148" s="45"/>
      <c r="D148" s="21" t="str">
        <f>IF(ISBLANK(Tabulka4[[#This Row],[start. č.]]),"-",IF(ISERROR(VLOOKUP(Tabulka4[[#This Row],[start. č.]],'3. REGISTRACE'!B:F,2,0)),"start. č. nebylo registrováno!",VLOOKUP(Tabulka4[[#This Row],[start. č.]],'3. REGISTRACE'!B:F,2,0)))</f>
        <v>-</v>
      </c>
      <c r="E148" s="18" t="str">
        <f>IF(ISBLANK(Tabulka4[[#This Row],[start. č.]]),"-",IF(ISERROR(VLOOKUP(Tabulka4[[#This Row],[start. č.]],'3. REGISTRACE'!B:F,3,0)),"-",VLOOKUP(Tabulka4[[#This Row],[start. č.]],'3. REGISTRACE'!B:F,3,0)))</f>
        <v>-</v>
      </c>
      <c r="F148" s="46" t="str">
        <f>IF(ISBLANK(Tabulka4[[#This Row],[start. č.]]),"-",IF(Tabulka4[[#This Row],[příjmení a jméno]]="start. č. nebylo registrováno!","-",IF(VLOOKUP(Tabulka4[[#This Row],[start. č.]],'3. REGISTRACE'!B:F,4,0)=0,"-",VLOOKUP(Tabulka4[[#This Row],[start. č.]],'3. REGISTRACE'!B:F,4,0))))</f>
        <v>-</v>
      </c>
      <c r="G148" s="18" t="str">
        <f>IF(ISBLANK(Tabulka4[[#This Row],[start. č.]]),"-",IF(Tabulka4[[#This Row],[příjmení a jméno]]="start. č. nebylo registrováno!","-",IF(VLOOKUP(Tabulka4[[#This Row],[start. č.]],'3. REGISTRACE'!B:F,5,0)=0,"-",VLOOKUP(Tabulka4[[#This Row],[start. č.]],'3. REGISTRACE'!B:F,5,0))))</f>
        <v>-</v>
      </c>
      <c r="H148" s="52"/>
      <c r="I148" s="48"/>
      <c r="J148" s="53"/>
      <c r="K148" s="42">
        <f>TIME(Tabulka4[[#This Row],[hod]],Tabulka4[[#This Row],[min]],Tabulka4[[#This Row],[sek]])</f>
        <v>0</v>
      </c>
      <c r="L148" s="18" t="str">
        <f>IF(ISBLANK(Tabulka4[[#This Row],[start. č.]]),"-",IF(Tabulka4[[#This Row],[příjmení a jméno]]="start. č. nebylo registrováno!","-",IF(VLOOKUP(Tabulka4[[#This Row],[start. č.]],'3. REGISTRACE'!B:G,6,0)=0,"-",VLOOKUP(Tabulka4[[#This Row],[start. č.]],'3. REGISTRACE'!B:G,6,0))))</f>
        <v>-</v>
      </c>
      <c r="M148" s="44" t="str">
        <f>IF(Tabulka4[[#This Row],[kategorie]]="-","-",COUNTIFS(G$10:G148,Tabulka4[[#This Row],[m/ž]],L$10:L148,Tabulka4[[#This Row],[kategorie]]))</f>
        <v>-</v>
      </c>
      <c r="N148" s="57" t="str">
        <f>IF(AND(ISBLANK(H148),ISBLANK(I148),ISBLANK(J148)),"-",IF(K148&gt;=MAX(K$10:K148),"ok","chyba!!!"))</f>
        <v>-</v>
      </c>
    </row>
    <row r="149" spans="2:14" x14ac:dyDescent="0.2">
      <c r="B149" s="44">
        <v>140</v>
      </c>
      <c r="C149" s="45"/>
      <c r="D149" s="21" t="str">
        <f>IF(ISBLANK(Tabulka4[[#This Row],[start. č.]]),"-",IF(ISERROR(VLOOKUP(Tabulka4[[#This Row],[start. č.]],'3. REGISTRACE'!B:F,2,0)),"start. č. nebylo registrováno!",VLOOKUP(Tabulka4[[#This Row],[start. č.]],'3. REGISTRACE'!B:F,2,0)))</f>
        <v>-</v>
      </c>
      <c r="E149" s="18" t="str">
        <f>IF(ISBLANK(Tabulka4[[#This Row],[start. č.]]),"-",IF(ISERROR(VLOOKUP(Tabulka4[[#This Row],[start. č.]],'3. REGISTRACE'!B:F,3,0)),"-",VLOOKUP(Tabulka4[[#This Row],[start. č.]],'3. REGISTRACE'!B:F,3,0)))</f>
        <v>-</v>
      </c>
      <c r="F149" s="46" t="str">
        <f>IF(ISBLANK(Tabulka4[[#This Row],[start. č.]]),"-",IF(Tabulka4[[#This Row],[příjmení a jméno]]="start. č. nebylo registrováno!","-",IF(VLOOKUP(Tabulka4[[#This Row],[start. č.]],'3. REGISTRACE'!B:F,4,0)=0,"-",VLOOKUP(Tabulka4[[#This Row],[start. č.]],'3. REGISTRACE'!B:F,4,0))))</f>
        <v>-</v>
      </c>
      <c r="G149" s="18" t="str">
        <f>IF(ISBLANK(Tabulka4[[#This Row],[start. č.]]),"-",IF(Tabulka4[[#This Row],[příjmení a jméno]]="start. č. nebylo registrováno!","-",IF(VLOOKUP(Tabulka4[[#This Row],[start. č.]],'3. REGISTRACE'!B:F,5,0)=0,"-",VLOOKUP(Tabulka4[[#This Row],[start. č.]],'3. REGISTRACE'!B:F,5,0))))</f>
        <v>-</v>
      </c>
      <c r="H149" s="52"/>
      <c r="I149" s="48"/>
      <c r="J149" s="53"/>
      <c r="K149" s="42">
        <f>TIME(Tabulka4[[#This Row],[hod]],Tabulka4[[#This Row],[min]],Tabulka4[[#This Row],[sek]])</f>
        <v>0</v>
      </c>
      <c r="L149" s="18" t="str">
        <f>IF(ISBLANK(Tabulka4[[#This Row],[start. č.]]),"-",IF(Tabulka4[[#This Row],[příjmení a jméno]]="start. č. nebylo registrováno!","-",IF(VLOOKUP(Tabulka4[[#This Row],[start. č.]],'3. REGISTRACE'!B:G,6,0)=0,"-",VLOOKUP(Tabulka4[[#This Row],[start. č.]],'3. REGISTRACE'!B:G,6,0))))</f>
        <v>-</v>
      </c>
      <c r="M149" s="44" t="str">
        <f>IF(Tabulka4[[#This Row],[kategorie]]="-","-",COUNTIFS(G$10:G149,Tabulka4[[#This Row],[m/ž]],L$10:L149,Tabulka4[[#This Row],[kategorie]]))</f>
        <v>-</v>
      </c>
      <c r="N149" s="57" t="str">
        <f>IF(AND(ISBLANK(H149),ISBLANK(I149),ISBLANK(J149)),"-",IF(K149&gt;=MAX(K$10:K149),"ok","chyba!!!"))</f>
        <v>-</v>
      </c>
    </row>
    <row r="150" spans="2:14" x14ac:dyDescent="0.2">
      <c r="B150" s="44">
        <v>141</v>
      </c>
      <c r="C150" s="45"/>
      <c r="D150" s="21" t="str">
        <f>IF(ISBLANK(Tabulka4[[#This Row],[start. č.]]),"-",IF(ISERROR(VLOOKUP(Tabulka4[[#This Row],[start. č.]],'3. REGISTRACE'!B:F,2,0)),"start. č. nebylo registrováno!",VLOOKUP(Tabulka4[[#This Row],[start. č.]],'3. REGISTRACE'!B:F,2,0)))</f>
        <v>-</v>
      </c>
      <c r="E150" s="18" t="str">
        <f>IF(ISBLANK(Tabulka4[[#This Row],[start. č.]]),"-",IF(ISERROR(VLOOKUP(Tabulka4[[#This Row],[start. č.]],'3. REGISTRACE'!B:F,3,0)),"-",VLOOKUP(Tabulka4[[#This Row],[start. č.]],'3. REGISTRACE'!B:F,3,0)))</f>
        <v>-</v>
      </c>
      <c r="F150" s="46" t="str">
        <f>IF(ISBLANK(Tabulka4[[#This Row],[start. č.]]),"-",IF(Tabulka4[[#This Row],[příjmení a jméno]]="start. č. nebylo registrováno!","-",IF(VLOOKUP(Tabulka4[[#This Row],[start. č.]],'3. REGISTRACE'!B:F,4,0)=0,"-",VLOOKUP(Tabulka4[[#This Row],[start. č.]],'3. REGISTRACE'!B:F,4,0))))</f>
        <v>-</v>
      </c>
      <c r="G150" s="18" t="str">
        <f>IF(ISBLANK(Tabulka4[[#This Row],[start. č.]]),"-",IF(Tabulka4[[#This Row],[příjmení a jméno]]="start. č. nebylo registrováno!","-",IF(VLOOKUP(Tabulka4[[#This Row],[start. č.]],'3. REGISTRACE'!B:F,5,0)=0,"-",VLOOKUP(Tabulka4[[#This Row],[start. č.]],'3. REGISTRACE'!B:F,5,0))))</f>
        <v>-</v>
      </c>
      <c r="H150" s="52"/>
      <c r="I150" s="48"/>
      <c r="J150" s="53"/>
      <c r="K150" s="42">
        <f>TIME(Tabulka4[[#This Row],[hod]],Tabulka4[[#This Row],[min]],Tabulka4[[#This Row],[sek]])</f>
        <v>0</v>
      </c>
      <c r="L150" s="18" t="str">
        <f>IF(ISBLANK(Tabulka4[[#This Row],[start. č.]]),"-",IF(Tabulka4[[#This Row],[příjmení a jméno]]="start. č. nebylo registrováno!","-",IF(VLOOKUP(Tabulka4[[#This Row],[start. č.]],'3. REGISTRACE'!B:G,6,0)=0,"-",VLOOKUP(Tabulka4[[#This Row],[start. č.]],'3. REGISTRACE'!B:G,6,0))))</f>
        <v>-</v>
      </c>
      <c r="M150" s="44" t="str">
        <f>IF(Tabulka4[[#This Row],[kategorie]]="-","-",COUNTIFS(G$10:G150,Tabulka4[[#This Row],[m/ž]],L$10:L150,Tabulka4[[#This Row],[kategorie]]))</f>
        <v>-</v>
      </c>
      <c r="N150" s="57" t="str">
        <f>IF(AND(ISBLANK(H150),ISBLANK(I150),ISBLANK(J150)),"-",IF(K150&gt;=MAX(K$10:K150),"ok","chyba!!!"))</f>
        <v>-</v>
      </c>
    </row>
    <row r="151" spans="2:14" x14ac:dyDescent="0.2">
      <c r="B151" s="44">
        <v>142</v>
      </c>
      <c r="C151" s="45"/>
      <c r="D151" s="21" t="str">
        <f>IF(ISBLANK(Tabulka4[[#This Row],[start. č.]]),"-",IF(ISERROR(VLOOKUP(Tabulka4[[#This Row],[start. č.]],'3. REGISTRACE'!B:F,2,0)),"start. č. nebylo registrováno!",VLOOKUP(Tabulka4[[#This Row],[start. č.]],'3. REGISTRACE'!B:F,2,0)))</f>
        <v>-</v>
      </c>
      <c r="E151" s="18" t="str">
        <f>IF(ISBLANK(Tabulka4[[#This Row],[start. č.]]),"-",IF(ISERROR(VLOOKUP(Tabulka4[[#This Row],[start. č.]],'3. REGISTRACE'!B:F,3,0)),"-",VLOOKUP(Tabulka4[[#This Row],[start. č.]],'3. REGISTRACE'!B:F,3,0)))</f>
        <v>-</v>
      </c>
      <c r="F151" s="46" t="str">
        <f>IF(ISBLANK(Tabulka4[[#This Row],[start. č.]]),"-",IF(Tabulka4[[#This Row],[příjmení a jméno]]="start. č. nebylo registrováno!","-",IF(VLOOKUP(Tabulka4[[#This Row],[start. č.]],'3. REGISTRACE'!B:F,4,0)=0,"-",VLOOKUP(Tabulka4[[#This Row],[start. č.]],'3. REGISTRACE'!B:F,4,0))))</f>
        <v>-</v>
      </c>
      <c r="G151" s="18" t="str">
        <f>IF(ISBLANK(Tabulka4[[#This Row],[start. č.]]),"-",IF(Tabulka4[[#This Row],[příjmení a jméno]]="start. č. nebylo registrováno!","-",IF(VLOOKUP(Tabulka4[[#This Row],[start. č.]],'3. REGISTRACE'!B:F,5,0)=0,"-",VLOOKUP(Tabulka4[[#This Row],[start. č.]],'3. REGISTRACE'!B:F,5,0))))</f>
        <v>-</v>
      </c>
      <c r="H151" s="52"/>
      <c r="I151" s="48"/>
      <c r="J151" s="53"/>
      <c r="K151" s="42">
        <f>TIME(Tabulka4[[#This Row],[hod]],Tabulka4[[#This Row],[min]],Tabulka4[[#This Row],[sek]])</f>
        <v>0</v>
      </c>
      <c r="L151" s="18" t="str">
        <f>IF(ISBLANK(Tabulka4[[#This Row],[start. č.]]),"-",IF(Tabulka4[[#This Row],[příjmení a jméno]]="start. č. nebylo registrováno!","-",IF(VLOOKUP(Tabulka4[[#This Row],[start. č.]],'3. REGISTRACE'!B:G,6,0)=0,"-",VLOOKUP(Tabulka4[[#This Row],[start. č.]],'3. REGISTRACE'!B:G,6,0))))</f>
        <v>-</v>
      </c>
      <c r="M151" s="44" t="str">
        <f>IF(Tabulka4[[#This Row],[kategorie]]="-","-",COUNTIFS(G$10:G151,Tabulka4[[#This Row],[m/ž]],L$10:L151,Tabulka4[[#This Row],[kategorie]]))</f>
        <v>-</v>
      </c>
      <c r="N151" s="57" t="str">
        <f>IF(AND(ISBLANK(H151),ISBLANK(I151),ISBLANK(J151)),"-",IF(K151&gt;=MAX(K$10:K151),"ok","chyba!!!"))</f>
        <v>-</v>
      </c>
    </row>
    <row r="152" spans="2:14" x14ac:dyDescent="0.2">
      <c r="B152" s="44">
        <v>143</v>
      </c>
      <c r="C152" s="45"/>
      <c r="D152" s="21" t="str">
        <f>IF(ISBLANK(Tabulka4[[#This Row],[start. č.]]),"-",IF(ISERROR(VLOOKUP(Tabulka4[[#This Row],[start. č.]],'3. REGISTRACE'!B:F,2,0)),"start. č. nebylo registrováno!",VLOOKUP(Tabulka4[[#This Row],[start. č.]],'3. REGISTRACE'!B:F,2,0)))</f>
        <v>-</v>
      </c>
      <c r="E152" s="18" t="str">
        <f>IF(ISBLANK(Tabulka4[[#This Row],[start. č.]]),"-",IF(ISERROR(VLOOKUP(Tabulka4[[#This Row],[start. č.]],'3. REGISTRACE'!B:F,3,0)),"-",VLOOKUP(Tabulka4[[#This Row],[start. č.]],'3. REGISTRACE'!B:F,3,0)))</f>
        <v>-</v>
      </c>
      <c r="F152" s="46" t="str">
        <f>IF(ISBLANK(Tabulka4[[#This Row],[start. č.]]),"-",IF(Tabulka4[[#This Row],[příjmení a jméno]]="start. č. nebylo registrováno!","-",IF(VLOOKUP(Tabulka4[[#This Row],[start. č.]],'3. REGISTRACE'!B:F,4,0)=0,"-",VLOOKUP(Tabulka4[[#This Row],[start. č.]],'3. REGISTRACE'!B:F,4,0))))</f>
        <v>-</v>
      </c>
      <c r="G152" s="18" t="str">
        <f>IF(ISBLANK(Tabulka4[[#This Row],[start. č.]]),"-",IF(Tabulka4[[#This Row],[příjmení a jméno]]="start. č. nebylo registrováno!","-",IF(VLOOKUP(Tabulka4[[#This Row],[start. č.]],'3. REGISTRACE'!B:F,5,0)=0,"-",VLOOKUP(Tabulka4[[#This Row],[start. č.]],'3. REGISTRACE'!B:F,5,0))))</f>
        <v>-</v>
      </c>
      <c r="H152" s="52"/>
      <c r="I152" s="48"/>
      <c r="J152" s="53"/>
      <c r="K152" s="42">
        <f>TIME(Tabulka4[[#This Row],[hod]],Tabulka4[[#This Row],[min]],Tabulka4[[#This Row],[sek]])</f>
        <v>0</v>
      </c>
      <c r="L152" s="18" t="str">
        <f>IF(ISBLANK(Tabulka4[[#This Row],[start. č.]]),"-",IF(Tabulka4[[#This Row],[příjmení a jméno]]="start. č. nebylo registrováno!","-",IF(VLOOKUP(Tabulka4[[#This Row],[start. č.]],'3. REGISTRACE'!B:G,6,0)=0,"-",VLOOKUP(Tabulka4[[#This Row],[start. č.]],'3. REGISTRACE'!B:G,6,0))))</f>
        <v>-</v>
      </c>
      <c r="M152" s="44" t="str">
        <f>IF(Tabulka4[[#This Row],[kategorie]]="-","-",COUNTIFS(G$10:G152,Tabulka4[[#This Row],[m/ž]],L$10:L152,Tabulka4[[#This Row],[kategorie]]))</f>
        <v>-</v>
      </c>
      <c r="N152" s="57" t="str">
        <f>IF(AND(ISBLANK(H152),ISBLANK(I152),ISBLANK(J152)),"-",IF(K152&gt;=MAX(K$10:K152),"ok","chyba!!!"))</f>
        <v>-</v>
      </c>
    </row>
    <row r="153" spans="2:14" x14ac:dyDescent="0.2">
      <c r="B153" s="44">
        <v>144</v>
      </c>
      <c r="C153" s="45"/>
      <c r="D153" s="21" t="str">
        <f>IF(ISBLANK(Tabulka4[[#This Row],[start. č.]]),"-",IF(ISERROR(VLOOKUP(Tabulka4[[#This Row],[start. č.]],'3. REGISTRACE'!B:F,2,0)),"start. č. nebylo registrováno!",VLOOKUP(Tabulka4[[#This Row],[start. č.]],'3. REGISTRACE'!B:F,2,0)))</f>
        <v>-</v>
      </c>
      <c r="E153" s="18" t="str">
        <f>IF(ISBLANK(Tabulka4[[#This Row],[start. č.]]),"-",IF(ISERROR(VLOOKUP(Tabulka4[[#This Row],[start. č.]],'3. REGISTRACE'!B:F,3,0)),"-",VLOOKUP(Tabulka4[[#This Row],[start. č.]],'3. REGISTRACE'!B:F,3,0)))</f>
        <v>-</v>
      </c>
      <c r="F153" s="46" t="str">
        <f>IF(ISBLANK(Tabulka4[[#This Row],[start. č.]]),"-",IF(Tabulka4[[#This Row],[příjmení a jméno]]="start. č. nebylo registrováno!","-",IF(VLOOKUP(Tabulka4[[#This Row],[start. č.]],'3. REGISTRACE'!B:F,4,0)=0,"-",VLOOKUP(Tabulka4[[#This Row],[start. č.]],'3. REGISTRACE'!B:F,4,0))))</f>
        <v>-</v>
      </c>
      <c r="G153" s="18" t="str">
        <f>IF(ISBLANK(Tabulka4[[#This Row],[start. č.]]),"-",IF(Tabulka4[[#This Row],[příjmení a jméno]]="start. č. nebylo registrováno!","-",IF(VLOOKUP(Tabulka4[[#This Row],[start. č.]],'3. REGISTRACE'!B:F,5,0)=0,"-",VLOOKUP(Tabulka4[[#This Row],[start. č.]],'3. REGISTRACE'!B:F,5,0))))</f>
        <v>-</v>
      </c>
      <c r="H153" s="52"/>
      <c r="I153" s="48"/>
      <c r="J153" s="53"/>
      <c r="K153" s="42">
        <f>TIME(Tabulka4[[#This Row],[hod]],Tabulka4[[#This Row],[min]],Tabulka4[[#This Row],[sek]])</f>
        <v>0</v>
      </c>
      <c r="L153" s="18" t="str">
        <f>IF(ISBLANK(Tabulka4[[#This Row],[start. č.]]),"-",IF(Tabulka4[[#This Row],[příjmení a jméno]]="start. č. nebylo registrováno!","-",IF(VLOOKUP(Tabulka4[[#This Row],[start. č.]],'3. REGISTRACE'!B:G,6,0)=0,"-",VLOOKUP(Tabulka4[[#This Row],[start. č.]],'3. REGISTRACE'!B:G,6,0))))</f>
        <v>-</v>
      </c>
      <c r="M153" s="44" t="str">
        <f>IF(Tabulka4[[#This Row],[kategorie]]="-","-",COUNTIFS(G$10:G153,Tabulka4[[#This Row],[m/ž]],L$10:L153,Tabulka4[[#This Row],[kategorie]]))</f>
        <v>-</v>
      </c>
      <c r="N153" s="57" t="str">
        <f>IF(AND(ISBLANK(H153),ISBLANK(I153),ISBLANK(J153)),"-",IF(K153&gt;=MAX(K$10:K153),"ok","chyba!!!"))</f>
        <v>-</v>
      </c>
    </row>
    <row r="154" spans="2:14" x14ac:dyDescent="0.2">
      <c r="B154" s="44">
        <v>145</v>
      </c>
      <c r="C154" s="45"/>
      <c r="D154" s="21" t="str">
        <f>IF(ISBLANK(Tabulka4[[#This Row],[start. č.]]),"-",IF(ISERROR(VLOOKUP(Tabulka4[[#This Row],[start. č.]],'3. REGISTRACE'!B:F,2,0)),"start. č. nebylo registrováno!",VLOOKUP(Tabulka4[[#This Row],[start. č.]],'3. REGISTRACE'!B:F,2,0)))</f>
        <v>-</v>
      </c>
      <c r="E154" s="18" t="str">
        <f>IF(ISBLANK(Tabulka4[[#This Row],[start. č.]]),"-",IF(ISERROR(VLOOKUP(Tabulka4[[#This Row],[start. č.]],'3. REGISTRACE'!B:F,3,0)),"-",VLOOKUP(Tabulka4[[#This Row],[start. č.]],'3. REGISTRACE'!B:F,3,0)))</f>
        <v>-</v>
      </c>
      <c r="F154" s="46" t="str">
        <f>IF(ISBLANK(Tabulka4[[#This Row],[start. č.]]),"-",IF(Tabulka4[[#This Row],[příjmení a jméno]]="start. č. nebylo registrováno!","-",IF(VLOOKUP(Tabulka4[[#This Row],[start. č.]],'3. REGISTRACE'!B:F,4,0)=0,"-",VLOOKUP(Tabulka4[[#This Row],[start. č.]],'3. REGISTRACE'!B:F,4,0))))</f>
        <v>-</v>
      </c>
      <c r="G154" s="18" t="str">
        <f>IF(ISBLANK(Tabulka4[[#This Row],[start. č.]]),"-",IF(Tabulka4[[#This Row],[příjmení a jméno]]="start. č. nebylo registrováno!","-",IF(VLOOKUP(Tabulka4[[#This Row],[start. č.]],'3. REGISTRACE'!B:F,5,0)=0,"-",VLOOKUP(Tabulka4[[#This Row],[start. č.]],'3. REGISTRACE'!B:F,5,0))))</f>
        <v>-</v>
      </c>
      <c r="H154" s="52"/>
      <c r="I154" s="48"/>
      <c r="J154" s="53"/>
      <c r="K154" s="42">
        <f>TIME(Tabulka4[[#This Row],[hod]],Tabulka4[[#This Row],[min]],Tabulka4[[#This Row],[sek]])</f>
        <v>0</v>
      </c>
      <c r="L154" s="18" t="str">
        <f>IF(ISBLANK(Tabulka4[[#This Row],[start. č.]]),"-",IF(Tabulka4[[#This Row],[příjmení a jméno]]="start. č. nebylo registrováno!","-",IF(VLOOKUP(Tabulka4[[#This Row],[start. č.]],'3. REGISTRACE'!B:G,6,0)=0,"-",VLOOKUP(Tabulka4[[#This Row],[start. č.]],'3. REGISTRACE'!B:G,6,0))))</f>
        <v>-</v>
      </c>
      <c r="M154" s="44" t="str">
        <f>IF(Tabulka4[[#This Row],[kategorie]]="-","-",COUNTIFS(G$10:G154,Tabulka4[[#This Row],[m/ž]],L$10:L154,Tabulka4[[#This Row],[kategorie]]))</f>
        <v>-</v>
      </c>
      <c r="N154" s="57" t="str">
        <f>IF(AND(ISBLANK(H154),ISBLANK(I154),ISBLANK(J154)),"-",IF(K154&gt;=MAX(K$10:K154),"ok","chyba!!!"))</f>
        <v>-</v>
      </c>
    </row>
    <row r="155" spans="2:14" x14ac:dyDescent="0.2">
      <c r="B155" s="44">
        <v>146</v>
      </c>
      <c r="C155" s="45"/>
      <c r="D155" s="21" t="str">
        <f>IF(ISBLANK(Tabulka4[[#This Row],[start. č.]]),"-",IF(ISERROR(VLOOKUP(Tabulka4[[#This Row],[start. č.]],'3. REGISTRACE'!B:F,2,0)),"start. č. nebylo registrováno!",VLOOKUP(Tabulka4[[#This Row],[start. č.]],'3. REGISTRACE'!B:F,2,0)))</f>
        <v>-</v>
      </c>
      <c r="E155" s="18" t="str">
        <f>IF(ISBLANK(Tabulka4[[#This Row],[start. č.]]),"-",IF(ISERROR(VLOOKUP(Tabulka4[[#This Row],[start. č.]],'3. REGISTRACE'!B:F,3,0)),"-",VLOOKUP(Tabulka4[[#This Row],[start. č.]],'3. REGISTRACE'!B:F,3,0)))</f>
        <v>-</v>
      </c>
      <c r="F155" s="46" t="str">
        <f>IF(ISBLANK(Tabulka4[[#This Row],[start. č.]]),"-",IF(Tabulka4[[#This Row],[příjmení a jméno]]="start. č. nebylo registrováno!","-",IF(VLOOKUP(Tabulka4[[#This Row],[start. č.]],'3. REGISTRACE'!B:F,4,0)=0,"-",VLOOKUP(Tabulka4[[#This Row],[start. č.]],'3. REGISTRACE'!B:F,4,0))))</f>
        <v>-</v>
      </c>
      <c r="G155" s="18" t="str">
        <f>IF(ISBLANK(Tabulka4[[#This Row],[start. č.]]),"-",IF(Tabulka4[[#This Row],[příjmení a jméno]]="start. č. nebylo registrováno!","-",IF(VLOOKUP(Tabulka4[[#This Row],[start. č.]],'3. REGISTRACE'!B:F,5,0)=0,"-",VLOOKUP(Tabulka4[[#This Row],[start. č.]],'3. REGISTRACE'!B:F,5,0))))</f>
        <v>-</v>
      </c>
      <c r="H155" s="52"/>
      <c r="I155" s="48"/>
      <c r="J155" s="53"/>
      <c r="K155" s="42">
        <f>TIME(Tabulka4[[#This Row],[hod]],Tabulka4[[#This Row],[min]],Tabulka4[[#This Row],[sek]])</f>
        <v>0</v>
      </c>
      <c r="L155" s="18" t="str">
        <f>IF(ISBLANK(Tabulka4[[#This Row],[start. č.]]),"-",IF(Tabulka4[[#This Row],[příjmení a jméno]]="start. č. nebylo registrováno!","-",IF(VLOOKUP(Tabulka4[[#This Row],[start. č.]],'3. REGISTRACE'!B:G,6,0)=0,"-",VLOOKUP(Tabulka4[[#This Row],[start. č.]],'3. REGISTRACE'!B:G,6,0))))</f>
        <v>-</v>
      </c>
      <c r="M155" s="44" t="str">
        <f>IF(Tabulka4[[#This Row],[kategorie]]="-","-",COUNTIFS(G$10:G155,Tabulka4[[#This Row],[m/ž]],L$10:L155,Tabulka4[[#This Row],[kategorie]]))</f>
        <v>-</v>
      </c>
      <c r="N155" s="57" t="str">
        <f>IF(AND(ISBLANK(H155),ISBLANK(I155),ISBLANK(J155)),"-",IF(K155&gt;=MAX(K$10:K155),"ok","chyba!!!"))</f>
        <v>-</v>
      </c>
    </row>
    <row r="156" spans="2:14" x14ac:dyDescent="0.2">
      <c r="B156" s="44">
        <v>147</v>
      </c>
      <c r="C156" s="45"/>
      <c r="D156" s="21" t="str">
        <f>IF(ISBLANK(Tabulka4[[#This Row],[start. č.]]),"-",IF(ISERROR(VLOOKUP(Tabulka4[[#This Row],[start. č.]],'3. REGISTRACE'!B:F,2,0)),"start. č. nebylo registrováno!",VLOOKUP(Tabulka4[[#This Row],[start. č.]],'3. REGISTRACE'!B:F,2,0)))</f>
        <v>-</v>
      </c>
      <c r="E156" s="18" t="str">
        <f>IF(ISBLANK(Tabulka4[[#This Row],[start. č.]]),"-",IF(ISERROR(VLOOKUP(Tabulka4[[#This Row],[start. č.]],'3. REGISTRACE'!B:F,3,0)),"-",VLOOKUP(Tabulka4[[#This Row],[start. č.]],'3. REGISTRACE'!B:F,3,0)))</f>
        <v>-</v>
      </c>
      <c r="F156" s="46" t="str">
        <f>IF(ISBLANK(Tabulka4[[#This Row],[start. č.]]),"-",IF(Tabulka4[[#This Row],[příjmení a jméno]]="start. č. nebylo registrováno!","-",IF(VLOOKUP(Tabulka4[[#This Row],[start. č.]],'3. REGISTRACE'!B:F,4,0)=0,"-",VLOOKUP(Tabulka4[[#This Row],[start. č.]],'3. REGISTRACE'!B:F,4,0))))</f>
        <v>-</v>
      </c>
      <c r="G156" s="18" t="str">
        <f>IF(ISBLANK(Tabulka4[[#This Row],[start. č.]]),"-",IF(Tabulka4[[#This Row],[příjmení a jméno]]="start. č. nebylo registrováno!","-",IF(VLOOKUP(Tabulka4[[#This Row],[start. č.]],'3. REGISTRACE'!B:F,5,0)=0,"-",VLOOKUP(Tabulka4[[#This Row],[start. č.]],'3. REGISTRACE'!B:F,5,0))))</f>
        <v>-</v>
      </c>
      <c r="H156" s="52"/>
      <c r="I156" s="48"/>
      <c r="J156" s="53"/>
      <c r="K156" s="42">
        <f>TIME(Tabulka4[[#This Row],[hod]],Tabulka4[[#This Row],[min]],Tabulka4[[#This Row],[sek]])</f>
        <v>0</v>
      </c>
      <c r="L156" s="18" t="str">
        <f>IF(ISBLANK(Tabulka4[[#This Row],[start. č.]]),"-",IF(Tabulka4[[#This Row],[příjmení a jméno]]="start. č. nebylo registrováno!","-",IF(VLOOKUP(Tabulka4[[#This Row],[start. č.]],'3. REGISTRACE'!B:G,6,0)=0,"-",VLOOKUP(Tabulka4[[#This Row],[start. č.]],'3. REGISTRACE'!B:G,6,0))))</f>
        <v>-</v>
      </c>
      <c r="M156" s="44" t="str">
        <f>IF(Tabulka4[[#This Row],[kategorie]]="-","-",COUNTIFS(G$10:G156,Tabulka4[[#This Row],[m/ž]],L$10:L156,Tabulka4[[#This Row],[kategorie]]))</f>
        <v>-</v>
      </c>
      <c r="N156" s="57" t="str">
        <f>IF(AND(ISBLANK(H156),ISBLANK(I156),ISBLANK(J156)),"-",IF(K156&gt;=MAX(K$10:K156),"ok","chyba!!!"))</f>
        <v>-</v>
      </c>
    </row>
    <row r="157" spans="2:14" x14ac:dyDescent="0.2">
      <c r="B157" s="44">
        <v>148</v>
      </c>
      <c r="C157" s="45"/>
      <c r="D157" s="21" t="str">
        <f>IF(ISBLANK(Tabulka4[[#This Row],[start. č.]]),"-",IF(ISERROR(VLOOKUP(Tabulka4[[#This Row],[start. č.]],'3. REGISTRACE'!B:F,2,0)),"start. č. nebylo registrováno!",VLOOKUP(Tabulka4[[#This Row],[start. č.]],'3. REGISTRACE'!B:F,2,0)))</f>
        <v>-</v>
      </c>
      <c r="E157" s="18" t="str">
        <f>IF(ISBLANK(Tabulka4[[#This Row],[start. č.]]),"-",IF(ISERROR(VLOOKUP(Tabulka4[[#This Row],[start. č.]],'3. REGISTRACE'!B:F,3,0)),"-",VLOOKUP(Tabulka4[[#This Row],[start. č.]],'3. REGISTRACE'!B:F,3,0)))</f>
        <v>-</v>
      </c>
      <c r="F157" s="46" t="str">
        <f>IF(ISBLANK(Tabulka4[[#This Row],[start. č.]]),"-",IF(Tabulka4[[#This Row],[příjmení a jméno]]="start. č. nebylo registrováno!","-",IF(VLOOKUP(Tabulka4[[#This Row],[start. č.]],'3. REGISTRACE'!B:F,4,0)=0,"-",VLOOKUP(Tabulka4[[#This Row],[start. č.]],'3. REGISTRACE'!B:F,4,0))))</f>
        <v>-</v>
      </c>
      <c r="G157" s="18" t="str">
        <f>IF(ISBLANK(Tabulka4[[#This Row],[start. č.]]),"-",IF(Tabulka4[[#This Row],[příjmení a jméno]]="start. č. nebylo registrováno!","-",IF(VLOOKUP(Tabulka4[[#This Row],[start. č.]],'3. REGISTRACE'!B:F,5,0)=0,"-",VLOOKUP(Tabulka4[[#This Row],[start. č.]],'3. REGISTRACE'!B:F,5,0))))</f>
        <v>-</v>
      </c>
      <c r="H157" s="52"/>
      <c r="I157" s="48"/>
      <c r="J157" s="53"/>
      <c r="K157" s="42">
        <f>TIME(Tabulka4[[#This Row],[hod]],Tabulka4[[#This Row],[min]],Tabulka4[[#This Row],[sek]])</f>
        <v>0</v>
      </c>
      <c r="L157" s="18" t="str">
        <f>IF(ISBLANK(Tabulka4[[#This Row],[start. č.]]),"-",IF(Tabulka4[[#This Row],[příjmení a jméno]]="start. č. nebylo registrováno!","-",IF(VLOOKUP(Tabulka4[[#This Row],[start. č.]],'3. REGISTRACE'!B:G,6,0)=0,"-",VLOOKUP(Tabulka4[[#This Row],[start. č.]],'3. REGISTRACE'!B:G,6,0))))</f>
        <v>-</v>
      </c>
      <c r="M157" s="44" t="str">
        <f>IF(Tabulka4[[#This Row],[kategorie]]="-","-",COUNTIFS(G$10:G157,Tabulka4[[#This Row],[m/ž]],L$10:L157,Tabulka4[[#This Row],[kategorie]]))</f>
        <v>-</v>
      </c>
      <c r="N157" s="57" t="str">
        <f>IF(AND(ISBLANK(H157),ISBLANK(I157),ISBLANK(J157)),"-",IF(K157&gt;=MAX(K$10:K157),"ok","chyba!!!"))</f>
        <v>-</v>
      </c>
    </row>
    <row r="158" spans="2:14" x14ac:dyDescent="0.2">
      <c r="B158" s="44">
        <v>149</v>
      </c>
      <c r="C158" s="45"/>
      <c r="D158" s="21" t="str">
        <f>IF(ISBLANK(Tabulka4[[#This Row],[start. č.]]),"-",IF(ISERROR(VLOOKUP(Tabulka4[[#This Row],[start. č.]],'3. REGISTRACE'!B:F,2,0)),"start. č. nebylo registrováno!",VLOOKUP(Tabulka4[[#This Row],[start. č.]],'3. REGISTRACE'!B:F,2,0)))</f>
        <v>-</v>
      </c>
      <c r="E158" s="18" t="str">
        <f>IF(ISBLANK(Tabulka4[[#This Row],[start. č.]]),"-",IF(ISERROR(VLOOKUP(Tabulka4[[#This Row],[start. č.]],'3. REGISTRACE'!B:F,3,0)),"-",VLOOKUP(Tabulka4[[#This Row],[start. č.]],'3. REGISTRACE'!B:F,3,0)))</f>
        <v>-</v>
      </c>
      <c r="F158" s="46" t="str">
        <f>IF(ISBLANK(Tabulka4[[#This Row],[start. č.]]),"-",IF(Tabulka4[[#This Row],[příjmení a jméno]]="start. č. nebylo registrováno!","-",IF(VLOOKUP(Tabulka4[[#This Row],[start. č.]],'3. REGISTRACE'!B:F,4,0)=0,"-",VLOOKUP(Tabulka4[[#This Row],[start. č.]],'3. REGISTRACE'!B:F,4,0))))</f>
        <v>-</v>
      </c>
      <c r="G158" s="18" t="str">
        <f>IF(ISBLANK(Tabulka4[[#This Row],[start. č.]]),"-",IF(Tabulka4[[#This Row],[příjmení a jméno]]="start. č. nebylo registrováno!","-",IF(VLOOKUP(Tabulka4[[#This Row],[start. č.]],'3. REGISTRACE'!B:F,5,0)=0,"-",VLOOKUP(Tabulka4[[#This Row],[start. č.]],'3. REGISTRACE'!B:F,5,0))))</f>
        <v>-</v>
      </c>
      <c r="H158" s="52"/>
      <c r="I158" s="48"/>
      <c r="J158" s="53"/>
      <c r="K158" s="42">
        <f>TIME(Tabulka4[[#This Row],[hod]],Tabulka4[[#This Row],[min]],Tabulka4[[#This Row],[sek]])</f>
        <v>0</v>
      </c>
      <c r="L158" s="18" t="str">
        <f>IF(ISBLANK(Tabulka4[[#This Row],[start. č.]]),"-",IF(Tabulka4[[#This Row],[příjmení a jméno]]="start. č. nebylo registrováno!","-",IF(VLOOKUP(Tabulka4[[#This Row],[start. č.]],'3. REGISTRACE'!B:G,6,0)=0,"-",VLOOKUP(Tabulka4[[#This Row],[start. č.]],'3. REGISTRACE'!B:G,6,0))))</f>
        <v>-</v>
      </c>
      <c r="M158" s="44" t="str">
        <f>IF(Tabulka4[[#This Row],[kategorie]]="-","-",COUNTIFS(G$10:G158,Tabulka4[[#This Row],[m/ž]],L$10:L158,Tabulka4[[#This Row],[kategorie]]))</f>
        <v>-</v>
      </c>
      <c r="N158" s="57" t="str">
        <f>IF(AND(ISBLANK(H158),ISBLANK(I158),ISBLANK(J158)),"-",IF(K158&gt;=MAX(K$10:K158),"ok","chyba!!!"))</f>
        <v>-</v>
      </c>
    </row>
    <row r="159" spans="2:14" x14ac:dyDescent="0.2">
      <c r="B159" s="44">
        <v>150</v>
      </c>
      <c r="C159" s="45"/>
      <c r="D159" s="21" t="str">
        <f>IF(ISBLANK(Tabulka4[[#This Row],[start. č.]]),"-",IF(ISERROR(VLOOKUP(Tabulka4[[#This Row],[start. č.]],'3. REGISTRACE'!B:F,2,0)),"start. č. nebylo registrováno!",VLOOKUP(Tabulka4[[#This Row],[start. č.]],'3. REGISTRACE'!B:F,2,0)))</f>
        <v>-</v>
      </c>
      <c r="E159" s="18" t="str">
        <f>IF(ISBLANK(Tabulka4[[#This Row],[start. č.]]),"-",IF(ISERROR(VLOOKUP(Tabulka4[[#This Row],[start. č.]],'3. REGISTRACE'!B:F,3,0)),"-",VLOOKUP(Tabulka4[[#This Row],[start. č.]],'3. REGISTRACE'!B:F,3,0)))</f>
        <v>-</v>
      </c>
      <c r="F159" s="46" t="str">
        <f>IF(ISBLANK(Tabulka4[[#This Row],[start. č.]]),"-",IF(Tabulka4[[#This Row],[příjmení a jméno]]="start. č. nebylo registrováno!","-",IF(VLOOKUP(Tabulka4[[#This Row],[start. č.]],'3. REGISTRACE'!B:F,4,0)=0,"-",VLOOKUP(Tabulka4[[#This Row],[start. č.]],'3. REGISTRACE'!B:F,4,0))))</f>
        <v>-</v>
      </c>
      <c r="G159" s="18" t="str">
        <f>IF(ISBLANK(Tabulka4[[#This Row],[start. č.]]),"-",IF(Tabulka4[[#This Row],[příjmení a jméno]]="start. č. nebylo registrováno!","-",IF(VLOOKUP(Tabulka4[[#This Row],[start. č.]],'3. REGISTRACE'!B:F,5,0)=0,"-",VLOOKUP(Tabulka4[[#This Row],[start. č.]],'3. REGISTRACE'!B:F,5,0))))</f>
        <v>-</v>
      </c>
      <c r="H159" s="52"/>
      <c r="I159" s="48"/>
      <c r="J159" s="53"/>
      <c r="K159" s="42">
        <f>TIME(Tabulka4[[#This Row],[hod]],Tabulka4[[#This Row],[min]],Tabulka4[[#This Row],[sek]])</f>
        <v>0</v>
      </c>
      <c r="L159" s="18" t="str">
        <f>IF(ISBLANK(Tabulka4[[#This Row],[start. č.]]),"-",IF(Tabulka4[[#This Row],[příjmení a jméno]]="start. č. nebylo registrováno!","-",IF(VLOOKUP(Tabulka4[[#This Row],[start. č.]],'3. REGISTRACE'!B:G,6,0)=0,"-",VLOOKUP(Tabulka4[[#This Row],[start. č.]],'3. REGISTRACE'!B:G,6,0))))</f>
        <v>-</v>
      </c>
      <c r="M159" s="44" t="str">
        <f>IF(Tabulka4[[#This Row],[kategorie]]="-","-",COUNTIFS(G$10:G159,Tabulka4[[#This Row],[m/ž]],L$10:L159,Tabulka4[[#This Row],[kategorie]]))</f>
        <v>-</v>
      </c>
      <c r="N159" s="57" t="str">
        <f>IF(AND(ISBLANK(H159),ISBLANK(I159),ISBLANK(J159)),"-",IF(K159&gt;=MAX(K$10:K159),"ok","chyba!!!"))</f>
        <v>-</v>
      </c>
    </row>
    <row r="160" spans="2:14" x14ac:dyDescent="0.2">
      <c r="B160" s="44">
        <v>151</v>
      </c>
      <c r="C160" s="45"/>
      <c r="D160" s="21" t="str">
        <f>IF(ISBLANK(Tabulka4[[#This Row],[start. č.]]),"-",IF(ISERROR(VLOOKUP(Tabulka4[[#This Row],[start. č.]],'3. REGISTRACE'!B:F,2,0)),"start. č. nebylo registrováno!",VLOOKUP(Tabulka4[[#This Row],[start. č.]],'3. REGISTRACE'!B:F,2,0)))</f>
        <v>-</v>
      </c>
      <c r="E160" s="18" t="str">
        <f>IF(ISBLANK(Tabulka4[[#This Row],[start. č.]]),"-",IF(ISERROR(VLOOKUP(Tabulka4[[#This Row],[start. č.]],'3. REGISTRACE'!B:F,3,0)),"-",VLOOKUP(Tabulka4[[#This Row],[start. č.]],'3. REGISTRACE'!B:F,3,0)))</f>
        <v>-</v>
      </c>
      <c r="F160" s="46" t="str">
        <f>IF(ISBLANK(Tabulka4[[#This Row],[start. č.]]),"-",IF(Tabulka4[[#This Row],[příjmení a jméno]]="start. č. nebylo registrováno!","-",IF(VLOOKUP(Tabulka4[[#This Row],[start. č.]],'3. REGISTRACE'!B:F,4,0)=0,"-",VLOOKUP(Tabulka4[[#This Row],[start. č.]],'3. REGISTRACE'!B:F,4,0))))</f>
        <v>-</v>
      </c>
      <c r="G160" s="18" t="str">
        <f>IF(ISBLANK(Tabulka4[[#This Row],[start. č.]]),"-",IF(Tabulka4[[#This Row],[příjmení a jméno]]="start. č. nebylo registrováno!","-",IF(VLOOKUP(Tabulka4[[#This Row],[start. č.]],'3. REGISTRACE'!B:F,5,0)=0,"-",VLOOKUP(Tabulka4[[#This Row],[start. č.]],'3. REGISTRACE'!B:F,5,0))))</f>
        <v>-</v>
      </c>
      <c r="H160" s="52"/>
      <c r="I160" s="48"/>
      <c r="J160" s="53"/>
      <c r="K160" s="42">
        <f>TIME(Tabulka4[[#This Row],[hod]],Tabulka4[[#This Row],[min]],Tabulka4[[#This Row],[sek]])</f>
        <v>0</v>
      </c>
      <c r="L160" s="18" t="str">
        <f>IF(ISBLANK(Tabulka4[[#This Row],[start. č.]]),"-",IF(Tabulka4[[#This Row],[příjmení a jméno]]="start. č. nebylo registrováno!","-",IF(VLOOKUP(Tabulka4[[#This Row],[start. č.]],'3. REGISTRACE'!B:G,6,0)=0,"-",VLOOKUP(Tabulka4[[#This Row],[start. č.]],'3. REGISTRACE'!B:G,6,0))))</f>
        <v>-</v>
      </c>
      <c r="M160" s="44" t="str">
        <f>IF(Tabulka4[[#This Row],[kategorie]]="-","-",COUNTIFS(G$10:G160,Tabulka4[[#This Row],[m/ž]],L$10:L160,Tabulka4[[#This Row],[kategorie]]))</f>
        <v>-</v>
      </c>
      <c r="N160" s="57" t="str">
        <f>IF(AND(ISBLANK(H160),ISBLANK(I160),ISBLANK(J160)),"-",IF(K160&gt;=MAX(K$10:K160),"ok","chyba!!!"))</f>
        <v>-</v>
      </c>
    </row>
    <row r="161" spans="2:14" x14ac:dyDescent="0.2">
      <c r="B161" s="44">
        <v>152</v>
      </c>
      <c r="C161" s="45"/>
      <c r="D161" s="21" t="str">
        <f>IF(ISBLANK(Tabulka4[[#This Row],[start. č.]]),"-",IF(ISERROR(VLOOKUP(Tabulka4[[#This Row],[start. č.]],'3. REGISTRACE'!B:F,2,0)),"start. č. nebylo registrováno!",VLOOKUP(Tabulka4[[#This Row],[start. č.]],'3. REGISTRACE'!B:F,2,0)))</f>
        <v>-</v>
      </c>
      <c r="E161" s="18" t="str">
        <f>IF(ISBLANK(Tabulka4[[#This Row],[start. č.]]),"-",IF(ISERROR(VLOOKUP(Tabulka4[[#This Row],[start. č.]],'3. REGISTRACE'!B:F,3,0)),"-",VLOOKUP(Tabulka4[[#This Row],[start. č.]],'3. REGISTRACE'!B:F,3,0)))</f>
        <v>-</v>
      </c>
      <c r="F161" s="46" t="str">
        <f>IF(ISBLANK(Tabulka4[[#This Row],[start. č.]]),"-",IF(Tabulka4[[#This Row],[příjmení a jméno]]="start. č. nebylo registrováno!","-",IF(VLOOKUP(Tabulka4[[#This Row],[start. č.]],'3. REGISTRACE'!B:F,4,0)=0,"-",VLOOKUP(Tabulka4[[#This Row],[start. č.]],'3. REGISTRACE'!B:F,4,0))))</f>
        <v>-</v>
      </c>
      <c r="G161" s="18" t="str">
        <f>IF(ISBLANK(Tabulka4[[#This Row],[start. č.]]),"-",IF(Tabulka4[[#This Row],[příjmení a jméno]]="start. č. nebylo registrováno!","-",IF(VLOOKUP(Tabulka4[[#This Row],[start. č.]],'3. REGISTRACE'!B:F,5,0)=0,"-",VLOOKUP(Tabulka4[[#This Row],[start. č.]],'3. REGISTRACE'!B:F,5,0))))</f>
        <v>-</v>
      </c>
      <c r="H161" s="52"/>
      <c r="I161" s="48"/>
      <c r="J161" s="53"/>
      <c r="K161" s="42">
        <f>TIME(Tabulka4[[#This Row],[hod]],Tabulka4[[#This Row],[min]],Tabulka4[[#This Row],[sek]])</f>
        <v>0</v>
      </c>
      <c r="L161" s="18" t="str">
        <f>IF(ISBLANK(Tabulka4[[#This Row],[start. č.]]),"-",IF(Tabulka4[[#This Row],[příjmení a jméno]]="start. č. nebylo registrováno!","-",IF(VLOOKUP(Tabulka4[[#This Row],[start. č.]],'3. REGISTRACE'!B:G,6,0)=0,"-",VLOOKUP(Tabulka4[[#This Row],[start. č.]],'3. REGISTRACE'!B:G,6,0))))</f>
        <v>-</v>
      </c>
      <c r="M161" s="44" t="str">
        <f>IF(Tabulka4[[#This Row],[kategorie]]="-","-",COUNTIFS(G$10:G161,Tabulka4[[#This Row],[m/ž]],L$10:L161,Tabulka4[[#This Row],[kategorie]]))</f>
        <v>-</v>
      </c>
      <c r="N161" s="57" t="str">
        <f>IF(AND(ISBLANK(H161),ISBLANK(I161),ISBLANK(J161)),"-",IF(K161&gt;=MAX(K$10:K161),"ok","chyba!!!"))</f>
        <v>-</v>
      </c>
    </row>
    <row r="162" spans="2:14" x14ac:dyDescent="0.2">
      <c r="B162" s="44">
        <v>153</v>
      </c>
      <c r="C162" s="45"/>
      <c r="D162" s="21" t="str">
        <f>IF(ISBLANK(Tabulka4[[#This Row],[start. č.]]),"-",IF(ISERROR(VLOOKUP(Tabulka4[[#This Row],[start. č.]],'3. REGISTRACE'!B:F,2,0)),"start. č. nebylo registrováno!",VLOOKUP(Tabulka4[[#This Row],[start. č.]],'3. REGISTRACE'!B:F,2,0)))</f>
        <v>-</v>
      </c>
      <c r="E162" s="18" t="str">
        <f>IF(ISBLANK(Tabulka4[[#This Row],[start. č.]]),"-",IF(ISERROR(VLOOKUP(Tabulka4[[#This Row],[start. č.]],'3. REGISTRACE'!B:F,3,0)),"-",VLOOKUP(Tabulka4[[#This Row],[start. č.]],'3. REGISTRACE'!B:F,3,0)))</f>
        <v>-</v>
      </c>
      <c r="F162" s="46" t="str">
        <f>IF(ISBLANK(Tabulka4[[#This Row],[start. č.]]),"-",IF(Tabulka4[[#This Row],[příjmení a jméno]]="start. č. nebylo registrováno!","-",IF(VLOOKUP(Tabulka4[[#This Row],[start. č.]],'3. REGISTRACE'!B:F,4,0)=0,"-",VLOOKUP(Tabulka4[[#This Row],[start. č.]],'3. REGISTRACE'!B:F,4,0))))</f>
        <v>-</v>
      </c>
      <c r="G162" s="18" t="str">
        <f>IF(ISBLANK(Tabulka4[[#This Row],[start. č.]]),"-",IF(Tabulka4[[#This Row],[příjmení a jméno]]="start. č. nebylo registrováno!","-",IF(VLOOKUP(Tabulka4[[#This Row],[start. č.]],'3. REGISTRACE'!B:F,5,0)=0,"-",VLOOKUP(Tabulka4[[#This Row],[start. č.]],'3. REGISTRACE'!B:F,5,0))))</f>
        <v>-</v>
      </c>
      <c r="H162" s="52"/>
      <c r="I162" s="48"/>
      <c r="J162" s="53"/>
      <c r="K162" s="42">
        <f>TIME(Tabulka4[[#This Row],[hod]],Tabulka4[[#This Row],[min]],Tabulka4[[#This Row],[sek]])</f>
        <v>0</v>
      </c>
      <c r="L162" s="18" t="str">
        <f>IF(ISBLANK(Tabulka4[[#This Row],[start. č.]]),"-",IF(Tabulka4[[#This Row],[příjmení a jméno]]="start. č. nebylo registrováno!","-",IF(VLOOKUP(Tabulka4[[#This Row],[start. č.]],'3. REGISTRACE'!B:G,6,0)=0,"-",VLOOKUP(Tabulka4[[#This Row],[start. č.]],'3. REGISTRACE'!B:G,6,0))))</f>
        <v>-</v>
      </c>
      <c r="M162" s="44" t="str">
        <f>IF(Tabulka4[[#This Row],[kategorie]]="-","-",COUNTIFS(G$10:G162,Tabulka4[[#This Row],[m/ž]],L$10:L162,Tabulka4[[#This Row],[kategorie]]))</f>
        <v>-</v>
      </c>
      <c r="N162" s="57" t="str">
        <f>IF(AND(ISBLANK(H162),ISBLANK(I162),ISBLANK(J162)),"-",IF(K162&gt;=MAX(K$10:K162),"ok","chyba!!!"))</f>
        <v>-</v>
      </c>
    </row>
    <row r="163" spans="2:14" x14ac:dyDescent="0.2">
      <c r="B163" s="44">
        <v>154</v>
      </c>
      <c r="C163" s="45"/>
      <c r="D163" s="21" t="str">
        <f>IF(ISBLANK(Tabulka4[[#This Row],[start. č.]]),"-",IF(ISERROR(VLOOKUP(Tabulka4[[#This Row],[start. č.]],'3. REGISTRACE'!B:F,2,0)),"start. č. nebylo registrováno!",VLOOKUP(Tabulka4[[#This Row],[start. č.]],'3. REGISTRACE'!B:F,2,0)))</f>
        <v>-</v>
      </c>
      <c r="E163" s="18" t="str">
        <f>IF(ISBLANK(Tabulka4[[#This Row],[start. č.]]),"-",IF(ISERROR(VLOOKUP(Tabulka4[[#This Row],[start. č.]],'3. REGISTRACE'!B:F,3,0)),"-",VLOOKUP(Tabulka4[[#This Row],[start. č.]],'3. REGISTRACE'!B:F,3,0)))</f>
        <v>-</v>
      </c>
      <c r="F163" s="46" t="str">
        <f>IF(ISBLANK(Tabulka4[[#This Row],[start. č.]]),"-",IF(Tabulka4[[#This Row],[příjmení a jméno]]="start. č. nebylo registrováno!","-",IF(VLOOKUP(Tabulka4[[#This Row],[start. č.]],'3. REGISTRACE'!B:F,4,0)=0,"-",VLOOKUP(Tabulka4[[#This Row],[start. č.]],'3. REGISTRACE'!B:F,4,0))))</f>
        <v>-</v>
      </c>
      <c r="G163" s="18" t="str">
        <f>IF(ISBLANK(Tabulka4[[#This Row],[start. č.]]),"-",IF(Tabulka4[[#This Row],[příjmení a jméno]]="start. č. nebylo registrováno!","-",IF(VLOOKUP(Tabulka4[[#This Row],[start. č.]],'3. REGISTRACE'!B:F,5,0)=0,"-",VLOOKUP(Tabulka4[[#This Row],[start. č.]],'3. REGISTRACE'!B:F,5,0))))</f>
        <v>-</v>
      </c>
      <c r="H163" s="52"/>
      <c r="I163" s="48"/>
      <c r="J163" s="53"/>
      <c r="K163" s="42">
        <f>TIME(Tabulka4[[#This Row],[hod]],Tabulka4[[#This Row],[min]],Tabulka4[[#This Row],[sek]])</f>
        <v>0</v>
      </c>
      <c r="L163" s="18" t="str">
        <f>IF(ISBLANK(Tabulka4[[#This Row],[start. č.]]),"-",IF(Tabulka4[[#This Row],[příjmení a jméno]]="start. č. nebylo registrováno!","-",IF(VLOOKUP(Tabulka4[[#This Row],[start. č.]],'3. REGISTRACE'!B:G,6,0)=0,"-",VLOOKUP(Tabulka4[[#This Row],[start. č.]],'3. REGISTRACE'!B:G,6,0))))</f>
        <v>-</v>
      </c>
      <c r="M163" s="44" t="str">
        <f>IF(Tabulka4[[#This Row],[kategorie]]="-","-",COUNTIFS(G$10:G163,Tabulka4[[#This Row],[m/ž]],L$10:L163,Tabulka4[[#This Row],[kategorie]]))</f>
        <v>-</v>
      </c>
      <c r="N163" s="57" t="str">
        <f>IF(AND(ISBLANK(H163),ISBLANK(I163),ISBLANK(J163)),"-",IF(K163&gt;=MAX(K$10:K163),"ok","chyba!!!"))</f>
        <v>-</v>
      </c>
    </row>
    <row r="164" spans="2:14" x14ac:dyDescent="0.2">
      <c r="B164" s="44">
        <v>155</v>
      </c>
      <c r="C164" s="45"/>
      <c r="D164" s="21" t="str">
        <f>IF(ISBLANK(Tabulka4[[#This Row],[start. č.]]),"-",IF(ISERROR(VLOOKUP(Tabulka4[[#This Row],[start. č.]],'3. REGISTRACE'!B:F,2,0)),"start. č. nebylo registrováno!",VLOOKUP(Tabulka4[[#This Row],[start. č.]],'3. REGISTRACE'!B:F,2,0)))</f>
        <v>-</v>
      </c>
      <c r="E164" s="18" t="str">
        <f>IF(ISBLANK(Tabulka4[[#This Row],[start. č.]]),"-",IF(ISERROR(VLOOKUP(Tabulka4[[#This Row],[start. č.]],'3. REGISTRACE'!B:F,3,0)),"-",VLOOKUP(Tabulka4[[#This Row],[start. č.]],'3. REGISTRACE'!B:F,3,0)))</f>
        <v>-</v>
      </c>
      <c r="F164" s="46" t="str">
        <f>IF(ISBLANK(Tabulka4[[#This Row],[start. č.]]),"-",IF(Tabulka4[[#This Row],[příjmení a jméno]]="start. č. nebylo registrováno!","-",IF(VLOOKUP(Tabulka4[[#This Row],[start. č.]],'3. REGISTRACE'!B:F,4,0)=0,"-",VLOOKUP(Tabulka4[[#This Row],[start. č.]],'3. REGISTRACE'!B:F,4,0))))</f>
        <v>-</v>
      </c>
      <c r="G164" s="18" t="str">
        <f>IF(ISBLANK(Tabulka4[[#This Row],[start. č.]]),"-",IF(Tabulka4[[#This Row],[příjmení a jméno]]="start. č. nebylo registrováno!","-",IF(VLOOKUP(Tabulka4[[#This Row],[start. č.]],'3. REGISTRACE'!B:F,5,0)=0,"-",VLOOKUP(Tabulka4[[#This Row],[start. č.]],'3. REGISTRACE'!B:F,5,0))))</f>
        <v>-</v>
      </c>
      <c r="H164" s="52"/>
      <c r="I164" s="48"/>
      <c r="J164" s="53"/>
      <c r="K164" s="42">
        <f>TIME(Tabulka4[[#This Row],[hod]],Tabulka4[[#This Row],[min]],Tabulka4[[#This Row],[sek]])</f>
        <v>0</v>
      </c>
      <c r="L164" s="18" t="str">
        <f>IF(ISBLANK(Tabulka4[[#This Row],[start. č.]]),"-",IF(Tabulka4[[#This Row],[příjmení a jméno]]="start. č. nebylo registrováno!","-",IF(VLOOKUP(Tabulka4[[#This Row],[start. č.]],'3. REGISTRACE'!B:G,6,0)=0,"-",VLOOKUP(Tabulka4[[#This Row],[start. č.]],'3. REGISTRACE'!B:G,6,0))))</f>
        <v>-</v>
      </c>
      <c r="M164" s="44" t="str">
        <f>IF(Tabulka4[[#This Row],[kategorie]]="-","-",COUNTIFS(G$10:G164,Tabulka4[[#This Row],[m/ž]],L$10:L164,Tabulka4[[#This Row],[kategorie]]))</f>
        <v>-</v>
      </c>
      <c r="N164" s="57" t="str">
        <f>IF(AND(ISBLANK(H164),ISBLANK(I164),ISBLANK(J164)),"-",IF(K164&gt;=MAX(K$10:K164),"ok","chyba!!!"))</f>
        <v>-</v>
      </c>
    </row>
    <row r="165" spans="2:14" x14ac:dyDescent="0.2">
      <c r="B165" s="44">
        <v>156</v>
      </c>
      <c r="C165" s="45"/>
      <c r="D165" s="21" t="str">
        <f>IF(ISBLANK(Tabulka4[[#This Row],[start. č.]]),"-",IF(ISERROR(VLOOKUP(Tabulka4[[#This Row],[start. č.]],'3. REGISTRACE'!B:F,2,0)),"start. č. nebylo registrováno!",VLOOKUP(Tabulka4[[#This Row],[start. č.]],'3. REGISTRACE'!B:F,2,0)))</f>
        <v>-</v>
      </c>
      <c r="E165" s="18" t="str">
        <f>IF(ISBLANK(Tabulka4[[#This Row],[start. č.]]),"-",IF(ISERROR(VLOOKUP(Tabulka4[[#This Row],[start. č.]],'3. REGISTRACE'!B:F,3,0)),"-",VLOOKUP(Tabulka4[[#This Row],[start. č.]],'3. REGISTRACE'!B:F,3,0)))</f>
        <v>-</v>
      </c>
      <c r="F165" s="46" t="str">
        <f>IF(ISBLANK(Tabulka4[[#This Row],[start. č.]]),"-",IF(Tabulka4[[#This Row],[příjmení a jméno]]="start. č. nebylo registrováno!","-",IF(VLOOKUP(Tabulka4[[#This Row],[start. č.]],'3. REGISTRACE'!B:F,4,0)=0,"-",VLOOKUP(Tabulka4[[#This Row],[start. č.]],'3. REGISTRACE'!B:F,4,0))))</f>
        <v>-</v>
      </c>
      <c r="G165" s="18" t="str">
        <f>IF(ISBLANK(Tabulka4[[#This Row],[start. č.]]),"-",IF(Tabulka4[[#This Row],[příjmení a jméno]]="start. č. nebylo registrováno!","-",IF(VLOOKUP(Tabulka4[[#This Row],[start. č.]],'3. REGISTRACE'!B:F,5,0)=0,"-",VLOOKUP(Tabulka4[[#This Row],[start. č.]],'3. REGISTRACE'!B:F,5,0))))</f>
        <v>-</v>
      </c>
      <c r="H165" s="52"/>
      <c r="I165" s="48"/>
      <c r="J165" s="53"/>
      <c r="K165" s="42">
        <f>TIME(Tabulka4[[#This Row],[hod]],Tabulka4[[#This Row],[min]],Tabulka4[[#This Row],[sek]])</f>
        <v>0</v>
      </c>
      <c r="L165" s="18" t="str">
        <f>IF(ISBLANK(Tabulka4[[#This Row],[start. č.]]),"-",IF(Tabulka4[[#This Row],[příjmení a jméno]]="start. č. nebylo registrováno!","-",IF(VLOOKUP(Tabulka4[[#This Row],[start. č.]],'3. REGISTRACE'!B:G,6,0)=0,"-",VLOOKUP(Tabulka4[[#This Row],[start. č.]],'3. REGISTRACE'!B:G,6,0))))</f>
        <v>-</v>
      </c>
      <c r="M165" s="44" t="str">
        <f>IF(Tabulka4[[#This Row],[kategorie]]="-","-",COUNTIFS(G$10:G165,Tabulka4[[#This Row],[m/ž]],L$10:L165,Tabulka4[[#This Row],[kategorie]]))</f>
        <v>-</v>
      </c>
      <c r="N165" s="57" t="str">
        <f>IF(AND(ISBLANK(H165),ISBLANK(I165),ISBLANK(J165)),"-",IF(K165&gt;=MAX(K$10:K165),"ok","chyba!!!"))</f>
        <v>-</v>
      </c>
    </row>
    <row r="166" spans="2:14" x14ac:dyDescent="0.2">
      <c r="B166" s="44">
        <v>157</v>
      </c>
      <c r="C166" s="45"/>
      <c r="D166" s="21" t="str">
        <f>IF(ISBLANK(Tabulka4[[#This Row],[start. č.]]),"-",IF(ISERROR(VLOOKUP(Tabulka4[[#This Row],[start. č.]],'3. REGISTRACE'!B:F,2,0)),"start. č. nebylo registrováno!",VLOOKUP(Tabulka4[[#This Row],[start. č.]],'3. REGISTRACE'!B:F,2,0)))</f>
        <v>-</v>
      </c>
      <c r="E166" s="18" t="str">
        <f>IF(ISBLANK(Tabulka4[[#This Row],[start. č.]]),"-",IF(ISERROR(VLOOKUP(Tabulka4[[#This Row],[start. č.]],'3. REGISTRACE'!B:F,3,0)),"-",VLOOKUP(Tabulka4[[#This Row],[start. č.]],'3. REGISTRACE'!B:F,3,0)))</f>
        <v>-</v>
      </c>
      <c r="F166" s="46" t="str">
        <f>IF(ISBLANK(Tabulka4[[#This Row],[start. č.]]),"-",IF(Tabulka4[[#This Row],[příjmení a jméno]]="start. č. nebylo registrováno!","-",IF(VLOOKUP(Tabulka4[[#This Row],[start. č.]],'3. REGISTRACE'!B:F,4,0)=0,"-",VLOOKUP(Tabulka4[[#This Row],[start. č.]],'3. REGISTRACE'!B:F,4,0))))</f>
        <v>-</v>
      </c>
      <c r="G166" s="18" t="str">
        <f>IF(ISBLANK(Tabulka4[[#This Row],[start. č.]]),"-",IF(Tabulka4[[#This Row],[příjmení a jméno]]="start. č. nebylo registrováno!","-",IF(VLOOKUP(Tabulka4[[#This Row],[start. č.]],'3. REGISTRACE'!B:F,5,0)=0,"-",VLOOKUP(Tabulka4[[#This Row],[start. č.]],'3. REGISTRACE'!B:F,5,0))))</f>
        <v>-</v>
      </c>
      <c r="H166" s="52"/>
      <c r="I166" s="48"/>
      <c r="J166" s="53"/>
      <c r="K166" s="42">
        <f>TIME(Tabulka4[[#This Row],[hod]],Tabulka4[[#This Row],[min]],Tabulka4[[#This Row],[sek]])</f>
        <v>0</v>
      </c>
      <c r="L166" s="18" t="str">
        <f>IF(ISBLANK(Tabulka4[[#This Row],[start. č.]]),"-",IF(Tabulka4[[#This Row],[příjmení a jméno]]="start. č. nebylo registrováno!","-",IF(VLOOKUP(Tabulka4[[#This Row],[start. č.]],'3. REGISTRACE'!B:G,6,0)=0,"-",VLOOKUP(Tabulka4[[#This Row],[start. č.]],'3. REGISTRACE'!B:G,6,0))))</f>
        <v>-</v>
      </c>
      <c r="M166" s="44" t="str">
        <f>IF(Tabulka4[[#This Row],[kategorie]]="-","-",COUNTIFS(G$10:G166,Tabulka4[[#This Row],[m/ž]],L$10:L166,Tabulka4[[#This Row],[kategorie]]))</f>
        <v>-</v>
      </c>
      <c r="N166" s="57" t="str">
        <f>IF(AND(ISBLANK(H166),ISBLANK(I166),ISBLANK(J166)),"-",IF(K166&gt;=MAX(K$10:K166),"ok","chyba!!!"))</f>
        <v>-</v>
      </c>
    </row>
    <row r="167" spans="2:14" x14ac:dyDescent="0.2">
      <c r="B167" s="44">
        <v>158</v>
      </c>
      <c r="C167" s="45"/>
      <c r="D167" s="21" t="str">
        <f>IF(ISBLANK(Tabulka4[[#This Row],[start. č.]]),"-",IF(ISERROR(VLOOKUP(Tabulka4[[#This Row],[start. č.]],'3. REGISTRACE'!B:F,2,0)),"start. č. nebylo registrováno!",VLOOKUP(Tabulka4[[#This Row],[start. č.]],'3. REGISTRACE'!B:F,2,0)))</f>
        <v>-</v>
      </c>
      <c r="E167" s="18" t="str">
        <f>IF(ISBLANK(Tabulka4[[#This Row],[start. č.]]),"-",IF(ISERROR(VLOOKUP(Tabulka4[[#This Row],[start. č.]],'3. REGISTRACE'!B:F,3,0)),"-",VLOOKUP(Tabulka4[[#This Row],[start. č.]],'3. REGISTRACE'!B:F,3,0)))</f>
        <v>-</v>
      </c>
      <c r="F167" s="46" t="str">
        <f>IF(ISBLANK(Tabulka4[[#This Row],[start. č.]]),"-",IF(Tabulka4[[#This Row],[příjmení a jméno]]="start. č. nebylo registrováno!","-",IF(VLOOKUP(Tabulka4[[#This Row],[start. č.]],'3. REGISTRACE'!B:F,4,0)=0,"-",VLOOKUP(Tabulka4[[#This Row],[start. č.]],'3. REGISTRACE'!B:F,4,0))))</f>
        <v>-</v>
      </c>
      <c r="G167" s="18" t="str">
        <f>IF(ISBLANK(Tabulka4[[#This Row],[start. č.]]),"-",IF(Tabulka4[[#This Row],[příjmení a jméno]]="start. č. nebylo registrováno!","-",IF(VLOOKUP(Tabulka4[[#This Row],[start. č.]],'3. REGISTRACE'!B:F,5,0)=0,"-",VLOOKUP(Tabulka4[[#This Row],[start. č.]],'3. REGISTRACE'!B:F,5,0))))</f>
        <v>-</v>
      </c>
      <c r="H167" s="52"/>
      <c r="I167" s="48"/>
      <c r="J167" s="53"/>
      <c r="K167" s="42">
        <f>TIME(Tabulka4[[#This Row],[hod]],Tabulka4[[#This Row],[min]],Tabulka4[[#This Row],[sek]])</f>
        <v>0</v>
      </c>
      <c r="L167" s="18" t="str">
        <f>IF(ISBLANK(Tabulka4[[#This Row],[start. č.]]),"-",IF(Tabulka4[[#This Row],[příjmení a jméno]]="start. č. nebylo registrováno!","-",IF(VLOOKUP(Tabulka4[[#This Row],[start. č.]],'3. REGISTRACE'!B:G,6,0)=0,"-",VLOOKUP(Tabulka4[[#This Row],[start. č.]],'3. REGISTRACE'!B:G,6,0))))</f>
        <v>-</v>
      </c>
      <c r="M167" s="44" t="str">
        <f>IF(Tabulka4[[#This Row],[kategorie]]="-","-",COUNTIFS(G$10:G167,Tabulka4[[#This Row],[m/ž]],L$10:L167,Tabulka4[[#This Row],[kategorie]]))</f>
        <v>-</v>
      </c>
      <c r="N167" s="57" t="str">
        <f>IF(AND(ISBLANK(H167),ISBLANK(I167),ISBLANK(J167)),"-",IF(K167&gt;=MAX(K$10:K167),"ok","chyba!!!"))</f>
        <v>-</v>
      </c>
    </row>
    <row r="168" spans="2:14" x14ac:dyDescent="0.2">
      <c r="B168" s="44">
        <v>159</v>
      </c>
      <c r="C168" s="45"/>
      <c r="D168" s="21" t="str">
        <f>IF(ISBLANK(Tabulka4[[#This Row],[start. č.]]),"-",IF(ISERROR(VLOOKUP(Tabulka4[[#This Row],[start. č.]],'3. REGISTRACE'!B:F,2,0)),"start. č. nebylo registrováno!",VLOOKUP(Tabulka4[[#This Row],[start. č.]],'3. REGISTRACE'!B:F,2,0)))</f>
        <v>-</v>
      </c>
      <c r="E168" s="18" t="str">
        <f>IF(ISBLANK(Tabulka4[[#This Row],[start. č.]]),"-",IF(ISERROR(VLOOKUP(Tabulka4[[#This Row],[start. č.]],'3. REGISTRACE'!B:F,3,0)),"-",VLOOKUP(Tabulka4[[#This Row],[start. č.]],'3. REGISTRACE'!B:F,3,0)))</f>
        <v>-</v>
      </c>
      <c r="F168" s="46" t="str">
        <f>IF(ISBLANK(Tabulka4[[#This Row],[start. č.]]),"-",IF(Tabulka4[[#This Row],[příjmení a jméno]]="start. č. nebylo registrováno!","-",IF(VLOOKUP(Tabulka4[[#This Row],[start. č.]],'3. REGISTRACE'!B:F,4,0)=0,"-",VLOOKUP(Tabulka4[[#This Row],[start. č.]],'3. REGISTRACE'!B:F,4,0))))</f>
        <v>-</v>
      </c>
      <c r="G168" s="18" t="str">
        <f>IF(ISBLANK(Tabulka4[[#This Row],[start. č.]]),"-",IF(Tabulka4[[#This Row],[příjmení a jméno]]="start. č. nebylo registrováno!","-",IF(VLOOKUP(Tabulka4[[#This Row],[start. č.]],'3. REGISTRACE'!B:F,5,0)=0,"-",VLOOKUP(Tabulka4[[#This Row],[start. č.]],'3. REGISTRACE'!B:F,5,0))))</f>
        <v>-</v>
      </c>
      <c r="H168" s="52"/>
      <c r="I168" s="48"/>
      <c r="J168" s="53"/>
      <c r="K168" s="42">
        <f>TIME(Tabulka4[[#This Row],[hod]],Tabulka4[[#This Row],[min]],Tabulka4[[#This Row],[sek]])</f>
        <v>0</v>
      </c>
      <c r="L168" s="18" t="str">
        <f>IF(ISBLANK(Tabulka4[[#This Row],[start. č.]]),"-",IF(Tabulka4[[#This Row],[příjmení a jméno]]="start. č. nebylo registrováno!","-",IF(VLOOKUP(Tabulka4[[#This Row],[start. č.]],'3. REGISTRACE'!B:G,6,0)=0,"-",VLOOKUP(Tabulka4[[#This Row],[start. č.]],'3. REGISTRACE'!B:G,6,0))))</f>
        <v>-</v>
      </c>
      <c r="M168" s="44" t="str">
        <f>IF(Tabulka4[[#This Row],[kategorie]]="-","-",COUNTIFS(G$10:G168,Tabulka4[[#This Row],[m/ž]],L$10:L168,Tabulka4[[#This Row],[kategorie]]))</f>
        <v>-</v>
      </c>
      <c r="N168" s="57" t="str">
        <f>IF(AND(ISBLANK(H168),ISBLANK(I168),ISBLANK(J168)),"-",IF(K168&gt;=MAX(K$10:K168),"ok","chyba!!!"))</f>
        <v>-</v>
      </c>
    </row>
    <row r="169" spans="2:14" x14ac:dyDescent="0.2">
      <c r="B169" s="44">
        <v>160</v>
      </c>
      <c r="C169" s="45"/>
      <c r="D169" s="21" t="str">
        <f>IF(ISBLANK(Tabulka4[[#This Row],[start. č.]]),"-",IF(ISERROR(VLOOKUP(Tabulka4[[#This Row],[start. č.]],'3. REGISTRACE'!B:F,2,0)),"start. č. nebylo registrováno!",VLOOKUP(Tabulka4[[#This Row],[start. č.]],'3. REGISTRACE'!B:F,2,0)))</f>
        <v>-</v>
      </c>
      <c r="E169" s="18" t="str">
        <f>IF(ISBLANK(Tabulka4[[#This Row],[start. č.]]),"-",IF(ISERROR(VLOOKUP(Tabulka4[[#This Row],[start. č.]],'3. REGISTRACE'!B:F,3,0)),"-",VLOOKUP(Tabulka4[[#This Row],[start. č.]],'3. REGISTRACE'!B:F,3,0)))</f>
        <v>-</v>
      </c>
      <c r="F169" s="46" t="str">
        <f>IF(ISBLANK(Tabulka4[[#This Row],[start. č.]]),"-",IF(Tabulka4[[#This Row],[příjmení a jméno]]="start. č. nebylo registrováno!","-",IF(VLOOKUP(Tabulka4[[#This Row],[start. č.]],'3. REGISTRACE'!B:F,4,0)=0,"-",VLOOKUP(Tabulka4[[#This Row],[start. č.]],'3. REGISTRACE'!B:F,4,0))))</f>
        <v>-</v>
      </c>
      <c r="G169" s="18" t="str">
        <f>IF(ISBLANK(Tabulka4[[#This Row],[start. č.]]),"-",IF(Tabulka4[[#This Row],[příjmení a jméno]]="start. č. nebylo registrováno!","-",IF(VLOOKUP(Tabulka4[[#This Row],[start. č.]],'3. REGISTRACE'!B:F,5,0)=0,"-",VLOOKUP(Tabulka4[[#This Row],[start. č.]],'3. REGISTRACE'!B:F,5,0))))</f>
        <v>-</v>
      </c>
      <c r="H169" s="52"/>
      <c r="I169" s="48"/>
      <c r="J169" s="53"/>
      <c r="K169" s="42">
        <f>TIME(Tabulka4[[#This Row],[hod]],Tabulka4[[#This Row],[min]],Tabulka4[[#This Row],[sek]])</f>
        <v>0</v>
      </c>
      <c r="L169" s="18" t="str">
        <f>IF(ISBLANK(Tabulka4[[#This Row],[start. č.]]),"-",IF(Tabulka4[[#This Row],[příjmení a jméno]]="start. č. nebylo registrováno!","-",IF(VLOOKUP(Tabulka4[[#This Row],[start. č.]],'3. REGISTRACE'!B:G,6,0)=0,"-",VLOOKUP(Tabulka4[[#This Row],[start. č.]],'3. REGISTRACE'!B:G,6,0))))</f>
        <v>-</v>
      </c>
      <c r="M169" s="44" t="str">
        <f>IF(Tabulka4[[#This Row],[kategorie]]="-","-",COUNTIFS(G$10:G169,Tabulka4[[#This Row],[m/ž]],L$10:L169,Tabulka4[[#This Row],[kategorie]]))</f>
        <v>-</v>
      </c>
      <c r="N169" s="57" t="str">
        <f>IF(AND(ISBLANK(H169),ISBLANK(I169),ISBLANK(J169)),"-",IF(K169&gt;=MAX(K$10:K169),"ok","chyba!!!"))</f>
        <v>-</v>
      </c>
    </row>
    <row r="170" spans="2:14" x14ac:dyDescent="0.2">
      <c r="B170" s="44">
        <v>161</v>
      </c>
      <c r="C170" s="45"/>
      <c r="D170" s="21" t="str">
        <f>IF(ISBLANK(Tabulka4[[#This Row],[start. č.]]),"-",IF(ISERROR(VLOOKUP(Tabulka4[[#This Row],[start. č.]],'3. REGISTRACE'!B:F,2,0)),"start. č. nebylo registrováno!",VLOOKUP(Tabulka4[[#This Row],[start. č.]],'3. REGISTRACE'!B:F,2,0)))</f>
        <v>-</v>
      </c>
      <c r="E170" s="18" t="str">
        <f>IF(ISBLANK(Tabulka4[[#This Row],[start. č.]]),"-",IF(ISERROR(VLOOKUP(Tabulka4[[#This Row],[start. č.]],'3. REGISTRACE'!B:F,3,0)),"-",VLOOKUP(Tabulka4[[#This Row],[start. č.]],'3. REGISTRACE'!B:F,3,0)))</f>
        <v>-</v>
      </c>
      <c r="F170" s="46" t="str">
        <f>IF(ISBLANK(Tabulka4[[#This Row],[start. č.]]),"-",IF(Tabulka4[[#This Row],[příjmení a jméno]]="start. č. nebylo registrováno!","-",IF(VLOOKUP(Tabulka4[[#This Row],[start. č.]],'3. REGISTRACE'!B:F,4,0)=0,"-",VLOOKUP(Tabulka4[[#This Row],[start. č.]],'3. REGISTRACE'!B:F,4,0))))</f>
        <v>-</v>
      </c>
      <c r="G170" s="18" t="str">
        <f>IF(ISBLANK(Tabulka4[[#This Row],[start. č.]]),"-",IF(Tabulka4[[#This Row],[příjmení a jméno]]="start. č. nebylo registrováno!","-",IF(VLOOKUP(Tabulka4[[#This Row],[start. č.]],'3. REGISTRACE'!B:F,5,0)=0,"-",VLOOKUP(Tabulka4[[#This Row],[start. č.]],'3. REGISTRACE'!B:F,5,0))))</f>
        <v>-</v>
      </c>
      <c r="H170" s="52"/>
      <c r="I170" s="48"/>
      <c r="J170" s="53"/>
      <c r="K170" s="42">
        <f>TIME(Tabulka4[[#This Row],[hod]],Tabulka4[[#This Row],[min]],Tabulka4[[#This Row],[sek]])</f>
        <v>0</v>
      </c>
      <c r="L170" s="18" t="str">
        <f>IF(ISBLANK(Tabulka4[[#This Row],[start. č.]]),"-",IF(Tabulka4[[#This Row],[příjmení a jméno]]="start. č. nebylo registrováno!","-",IF(VLOOKUP(Tabulka4[[#This Row],[start. č.]],'3. REGISTRACE'!B:G,6,0)=0,"-",VLOOKUP(Tabulka4[[#This Row],[start. č.]],'3. REGISTRACE'!B:G,6,0))))</f>
        <v>-</v>
      </c>
      <c r="M170" s="44" t="str">
        <f>IF(Tabulka4[[#This Row],[kategorie]]="-","-",COUNTIFS(G$10:G170,Tabulka4[[#This Row],[m/ž]],L$10:L170,Tabulka4[[#This Row],[kategorie]]))</f>
        <v>-</v>
      </c>
      <c r="N170" s="57" t="str">
        <f>IF(AND(ISBLANK(H170),ISBLANK(I170),ISBLANK(J170)),"-",IF(K170&gt;=MAX(K$10:K170),"ok","chyba!!!"))</f>
        <v>-</v>
      </c>
    </row>
    <row r="171" spans="2:14" x14ac:dyDescent="0.2">
      <c r="B171" s="44">
        <v>162</v>
      </c>
      <c r="C171" s="45"/>
      <c r="D171" s="21" t="str">
        <f>IF(ISBLANK(Tabulka4[[#This Row],[start. č.]]),"-",IF(ISERROR(VLOOKUP(Tabulka4[[#This Row],[start. č.]],'3. REGISTRACE'!B:F,2,0)),"start. č. nebylo registrováno!",VLOOKUP(Tabulka4[[#This Row],[start. č.]],'3. REGISTRACE'!B:F,2,0)))</f>
        <v>-</v>
      </c>
      <c r="E171" s="18" t="str">
        <f>IF(ISBLANK(Tabulka4[[#This Row],[start. č.]]),"-",IF(ISERROR(VLOOKUP(Tabulka4[[#This Row],[start. č.]],'3. REGISTRACE'!B:F,3,0)),"-",VLOOKUP(Tabulka4[[#This Row],[start. č.]],'3. REGISTRACE'!B:F,3,0)))</f>
        <v>-</v>
      </c>
      <c r="F171" s="46" t="str">
        <f>IF(ISBLANK(Tabulka4[[#This Row],[start. č.]]),"-",IF(Tabulka4[[#This Row],[příjmení a jméno]]="start. č. nebylo registrováno!","-",IF(VLOOKUP(Tabulka4[[#This Row],[start. č.]],'3. REGISTRACE'!B:F,4,0)=0,"-",VLOOKUP(Tabulka4[[#This Row],[start. č.]],'3. REGISTRACE'!B:F,4,0))))</f>
        <v>-</v>
      </c>
      <c r="G171" s="18" t="str">
        <f>IF(ISBLANK(Tabulka4[[#This Row],[start. č.]]),"-",IF(Tabulka4[[#This Row],[příjmení a jméno]]="start. č. nebylo registrováno!","-",IF(VLOOKUP(Tabulka4[[#This Row],[start. č.]],'3. REGISTRACE'!B:F,5,0)=0,"-",VLOOKUP(Tabulka4[[#This Row],[start. č.]],'3. REGISTRACE'!B:F,5,0))))</f>
        <v>-</v>
      </c>
      <c r="H171" s="52"/>
      <c r="I171" s="48"/>
      <c r="J171" s="53"/>
      <c r="K171" s="42">
        <f>TIME(Tabulka4[[#This Row],[hod]],Tabulka4[[#This Row],[min]],Tabulka4[[#This Row],[sek]])</f>
        <v>0</v>
      </c>
      <c r="L171" s="18" t="str">
        <f>IF(ISBLANK(Tabulka4[[#This Row],[start. č.]]),"-",IF(Tabulka4[[#This Row],[příjmení a jméno]]="start. č. nebylo registrováno!","-",IF(VLOOKUP(Tabulka4[[#This Row],[start. č.]],'3. REGISTRACE'!B:G,6,0)=0,"-",VLOOKUP(Tabulka4[[#This Row],[start. č.]],'3. REGISTRACE'!B:G,6,0))))</f>
        <v>-</v>
      </c>
      <c r="M171" s="44" t="str">
        <f>IF(Tabulka4[[#This Row],[kategorie]]="-","-",COUNTIFS(G$10:G171,Tabulka4[[#This Row],[m/ž]],L$10:L171,Tabulka4[[#This Row],[kategorie]]))</f>
        <v>-</v>
      </c>
      <c r="N171" s="57" t="str">
        <f>IF(AND(ISBLANK(H171),ISBLANK(I171),ISBLANK(J171)),"-",IF(K171&gt;=MAX(K$10:K171),"ok","chyba!!!"))</f>
        <v>-</v>
      </c>
    </row>
    <row r="172" spans="2:14" x14ac:dyDescent="0.2">
      <c r="B172" s="44">
        <v>163</v>
      </c>
      <c r="C172" s="45"/>
      <c r="D172" s="21" t="str">
        <f>IF(ISBLANK(Tabulka4[[#This Row],[start. č.]]),"-",IF(ISERROR(VLOOKUP(Tabulka4[[#This Row],[start. č.]],'3. REGISTRACE'!B:F,2,0)),"start. č. nebylo registrováno!",VLOOKUP(Tabulka4[[#This Row],[start. č.]],'3. REGISTRACE'!B:F,2,0)))</f>
        <v>-</v>
      </c>
      <c r="E172" s="18" t="str">
        <f>IF(ISBLANK(Tabulka4[[#This Row],[start. č.]]),"-",IF(ISERROR(VLOOKUP(Tabulka4[[#This Row],[start. č.]],'3. REGISTRACE'!B:F,3,0)),"-",VLOOKUP(Tabulka4[[#This Row],[start. č.]],'3. REGISTRACE'!B:F,3,0)))</f>
        <v>-</v>
      </c>
      <c r="F172" s="46" t="str">
        <f>IF(ISBLANK(Tabulka4[[#This Row],[start. č.]]),"-",IF(Tabulka4[[#This Row],[příjmení a jméno]]="start. č. nebylo registrováno!","-",IF(VLOOKUP(Tabulka4[[#This Row],[start. č.]],'3. REGISTRACE'!B:F,4,0)=0,"-",VLOOKUP(Tabulka4[[#This Row],[start. č.]],'3. REGISTRACE'!B:F,4,0))))</f>
        <v>-</v>
      </c>
      <c r="G172" s="18" t="str">
        <f>IF(ISBLANK(Tabulka4[[#This Row],[start. č.]]),"-",IF(Tabulka4[[#This Row],[příjmení a jméno]]="start. č. nebylo registrováno!","-",IF(VLOOKUP(Tabulka4[[#This Row],[start. č.]],'3. REGISTRACE'!B:F,5,0)=0,"-",VLOOKUP(Tabulka4[[#This Row],[start. č.]],'3. REGISTRACE'!B:F,5,0))))</f>
        <v>-</v>
      </c>
      <c r="H172" s="52"/>
      <c r="I172" s="48"/>
      <c r="J172" s="53"/>
      <c r="K172" s="42">
        <f>TIME(Tabulka4[[#This Row],[hod]],Tabulka4[[#This Row],[min]],Tabulka4[[#This Row],[sek]])</f>
        <v>0</v>
      </c>
      <c r="L172" s="18" t="str">
        <f>IF(ISBLANK(Tabulka4[[#This Row],[start. č.]]),"-",IF(Tabulka4[[#This Row],[příjmení a jméno]]="start. č. nebylo registrováno!","-",IF(VLOOKUP(Tabulka4[[#This Row],[start. č.]],'3. REGISTRACE'!B:G,6,0)=0,"-",VLOOKUP(Tabulka4[[#This Row],[start. č.]],'3. REGISTRACE'!B:G,6,0))))</f>
        <v>-</v>
      </c>
      <c r="M172" s="44" t="str">
        <f>IF(Tabulka4[[#This Row],[kategorie]]="-","-",COUNTIFS(G$10:G172,Tabulka4[[#This Row],[m/ž]],L$10:L172,Tabulka4[[#This Row],[kategorie]]))</f>
        <v>-</v>
      </c>
      <c r="N172" s="57" t="str">
        <f>IF(AND(ISBLANK(H172),ISBLANK(I172),ISBLANK(J172)),"-",IF(K172&gt;=MAX(K$10:K172),"ok","chyba!!!"))</f>
        <v>-</v>
      </c>
    </row>
    <row r="173" spans="2:14" x14ac:dyDescent="0.2">
      <c r="B173" s="44">
        <v>164</v>
      </c>
      <c r="C173" s="45"/>
      <c r="D173" s="21" t="str">
        <f>IF(ISBLANK(Tabulka4[[#This Row],[start. č.]]),"-",IF(ISERROR(VLOOKUP(Tabulka4[[#This Row],[start. č.]],'3. REGISTRACE'!B:F,2,0)),"start. č. nebylo registrováno!",VLOOKUP(Tabulka4[[#This Row],[start. č.]],'3. REGISTRACE'!B:F,2,0)))</f>
        <v>-</v>
      </c>
      <c r="E173" s="18" t="str">
        <f>IF(ISBLANK(Tabulka4[[#This Row],[start. č.]]),"-",IF(ISERROR(VLOOKUP(Tabulka4[[#This Row],[start. č.]],'3. REGISTRACE'!B:F,3,0)),"-",VLOOKUP(Tabulka4[[#This Row],[start. č.]],'3. REGISTRACE'!B:F,3,0)))</f>
        <v>-</v>
      </c>
      <c r="F173" s="46" t="str">
        <f>IF(ISBLANK(Tabulka4[[#This Row],[start. č.]]),"-",IF(Tabulka4[[#This Row],[příjmení a jméno]]="start. č. nebylo registrováno!","-",IF(VLOOKUP(Tabulka4[[#This Row],[start. č.]],'3. REGISTRACE'!B:F,4,0)=0,"-",VLOOKUP(Tabulka4[[#This Row],[start. č.]],'3. REGISTRACE'!B:F,4,0))))</f>
        <v>-</v>
      </c>
      <c r="G173" s="18" t="str">
        <f>IF(ISBLANK(Tabulka4[[#This Row],[start. č.]]),"-",IF(Tabulka4[[#This Row],[příjmení a jméno]]="start. č. nebylo registrováno!","-",IF(VLOOKUP(Tabulka4[[#This Row],[start. č.]],'3. REGISTRACE'!B:F,5,0)=0,"-",VLOOKUP(Tabulka4[[#This Row],[start. č.]],'3. REGISTRACE'!B:F,5,0))))</f>
        <v>-</v>
      </c>
      <c r="H173" s="52"/>
      <c r="I173" s="48"/>
      <c r="J173" s="53"/>
      <c r="K173" s="42">
        <f>TIME(Tabulka4[[#This Row],[hod]],Tabulka4[[#This Row],[min]],Tabulka4[[#This Row],[sek]])</f>
        <v>0</v>
      </c>
      <c r="L173" s="18" t="str">
        <f>IF(ISBLANK(Tabulka4[[#This Row],[start. č.]]),"-",IF(Tabulka4[[#This Row],[příjmení a jméno]]="start. č. nebylo registrováno!","-",IF(VLOOKUP(Tabulka4[[#This Row],[start. č.]],'3. REGISTRACE'!B:G,6,0)=0,"-",VLOOKUP(Tabulka4[[#This Row],[start. č.]],'3. REGISTRACE'!B:G,6,0))))</f>
        <v>-</v>
      </c>
      <c r="M173" s="44" t="str">
        <f>IF(Tabulka4[[#This Row],[kategorie]]="-","-",COUNTIFS(G$10:G173,Tabulka4[[#This Row],[m/ž]],L$10:L173,Tabulka4[[#This Row],[kategorie]]))</f>
        <v>-</v>
      </c>
      <c r="N173" s="57" t="str">
        <f>IF(AND(ISBLANK(H173),ISBLANK(I173),ISBLANK(J173)),"-",IF(K173&gt;=MAX(K$10:K173),"ok","chyba!!!"))</f>
        <v>-</v>
      </c>
    </row>
    <row r="174" spans="2:14" x14ac:dyDescent="0.2">
      <c r="B174" s="44">
        <v>165</v>
      </c>
      <c r="C174" s="45"/>
      <c r="D174" s="21" t="str">
        <f>IF(ISBLANK(Tabulka4[[#This Row],[start. č.]]),"-",IF(ISERROR(VLOOKUP(Tabulka4[[#This Row],[start. č.]],'3. REGISTRACE'!B:F,2,0)),"start. č. nebylo registrováno!",VLOOKUP(Tabulka4[[#This Row],[start. č.]],'3. REGISTRACE'!B:F,2,0)))</f>
        <v>-</v>
      </c>
      <c r="E174" s="18" t="str">
        <f>IF(ISBLANK(Tabulka4[[#This Row],[start. č.]]),"-",IF(ISERROR(VLOOKUP(Tabulka4[[#This Row],[start. č.]],'3. REGISTRACE'!B:F,3,0)),"-",VLOOKUP(Tabulka4[[#This Row],[start. č.]],'3. REGISTRACE'!B:F,3,0)))</f>
        <v>-</v>
      </c>
      <c r="F174" s="46" t="str">
        <f>IF(ISBLANK(Tabulka4[[#This Row],[start. č.]]),"-",IF(Tabulka4[[#This Row],[příjmení a jméno]]="start. č. nebylo registrováno!","-",IF(VLOOKUP(Tabulka4[[#This Row],[start. č.]],'3. REGISTRACE'!B:F,4,0)=0,"-",VLOOKUP(Tabulka4[[#This Row],[start. č.]],'3. REGISTRACE'!B:F,4,0))))</f>
        <v>-</v>
      </c>
      <c r="G174" s="18" t="str">
        <f>IF(ISBLANK(Tabulka4[[#This Row],[start. č.]]),"-",IF(Tabulka4[[#This Row],[příjmení a jméno]]="start. č. nebylo registrováno!","-",IF(VLOOKUP(Tabulka4[[#This Row],[start. č.]],'3. REGISTRACE'!B:F,5,0)=0,"-",VLOOKUP(Tabulka4[[#This Row],[start. č.]],'3. REGISTRACE'!B:F,5,0))))</f>
        <v>-</v>
      </c>
      <c r="H174" s="52"/>
      <c r="I174" s="48"/>
      <c r="J174" s="53"/>
      <c r="K174" s="42">
        <f>TIME(Tabulka4[[#This Row],[hod]],Tabulka4[[#This Row],[min]],Tabulka4[[#This Row],[sek]])</f>
        <v>0</v>
      </c>
      <c r="L174" s="18" t="str">
        <f>IF(ISBLANK(Tabulka4[[#This Row],[start. č.]]),"-",IF(Tabulka4[[#This Row],[příjmení a jméno]]="start. č. nebylo registrováno!","-",IF(VLOOKUP(Tabulka4[[#This Row],[start. č.]],'3. REGISTRACE'!B:G,6,0)=0,"-",VLOOKUP(Tabulka4[[#This Row],[start. č.]],'3. REGISTRACE'!B:G,6,0))))</f>
        <v>-</v>
      </c>
      <c r="M174" s="44" t="str">
        <f>IF(Tabulka4[[#This Row],[kategorie]]="-","-",COUNTIFS(G$10:G174,Tabulka4[[#This Row],[m/ž]],L$10:L174,Tabulka4[[#This Row],[kategorie]]))</f>
        <v>-</v>
      </c>
      <c r="N174" s="57" t="str">
        <f>IF(AND(ISBLANK(H174),ISBLANK(I174),ISBLANK(J174)),"-",IF(K174&gt;=MAX(K$10:K174),"ok","chyba!!!"))</f>
        <v>-</v>
      </c>
    </row>
    <row r="175" spans="2:14" x14ac:dyDescent="0.2">
      <c r="B175" s="44">
        <v>166</v>
      </c>
      <c r="C175" s="45"/>
      <c r="D175" s="21" t="str">
        <f>IF(ISBLANK(Tabulka4[[#This Row],[start. č.]]),"-",IF(ISERROR(VLOOKUP(Tabulka4[[#This Row],[start. č.]],'3. REGISTRACE'!B:F,2,0)),"start. č. nebylo registrováno!",VLOOKUP(Tabulka4[[#This Row],[start. č.]],'3. REGISTRACE'!B:F,2,0)))</f>
        <v>-</v>
      </c>
      <c r="E175" s="18" t="str">
        <f>IF(ISBLANK(Tabulka4[[#This Row],[start. č.]]),"-",IF(ISERROR(VLOOKUP(Tabulka4[[#This Row],[start. č.]],'3. REGISTRACE'!B:F,3,0)),"-",VLOOKUP(Tabulka4[[#This Row],[start. č.]],'3. REGISTRACE'!B:F,3,0)))</f>
        <v>-</v>
      </c>
      <c r="F175" s="46" t="str">
        <f>IF(ISBLANK(Tabulka4[[#This Row],[start. č.]]),"-",IF(Tabulka4[[#This Row],[příjmení a jméno]]="start. č. nebylo registrováno!","-",IF(VLOOKUP(Tabulka4[[#This Row],[start. č.]],'3. REGISTRACE'!B:F,4,0)=0,"-",VLOOKUP(Tabulka4[[#This Row],[start. č.]],'3. REGISTRACE'!B:F,4,0))))</f>
        <v>-</v>
      </c>
      <c r="G175" s="18" t="str">
        <f>IF(ISBLANK(Tabulka4[[#This Row],[start. č.]]),"-",IF(Tabulka4[[#This Row],[příjmení a jméno]]="start. č. nebylo registrováno!","-",IF(VLOOKUP(Tabulka4[[#This Row],[start. č.]],'3. REGISTRACE'!B:F,5,0)=0,"-",VLOOKUP(Tabulka4[[#This Row],[start. č.]],'3. REGISTRACE'!B:F,5,0))))</f>
        <v>-</v>
      </c>
      <c r="H175" s="52"/>
      <c r="I175" s="48"/>
      <c r="J175" s="53"/>
      <c r="K175" s="42">
        <f>TIME(Tabulka4[[#This Row],[hod]],Tabulka4[[#This Row],[min]],Tabulka4[[#This Row],[sek]])</f>
        <v>0</v>
      </c>
      <c r="L175" s="18" t="str">
        <f>IF(ISBLANK(Tabulka4[[#This Row],[start. č.]]),"-",IF(Tabulka4[[#This Row],[příjmení a jméno]]="start. č. nebylo registrováno!","-",IF(VLOOKUP(Tabulka4[[#This Row],[start. č.]],'3. REGISTRACE'!B:G,6,0)=0,"-",VLOOKUP(Tabulka4[[#This Row],[start. č.]],'3. REGISTRACE'!B:G,6,0))))</f>
        <v>-</v>
      </c>
      <c r="M175" s="44" t="str">
        <f>IF(Tabulka4[[#This Row],[kategorie]]="-","-",COUNTIFS(G$10:G175,Tabulka4[[#This Row],[m/ž]],L$10:L175,Tabulka4[[#This Row],[kategorie]]))</f>
        <v>-</v>
      </c>
      <c r="N175" s="57" t="str">
        <f>IF(AND(ISBLANK(H175),ISBLANK(I175),ISBLANK(J175)),"-",IF(K175&gt;=MAX(K$10:K175),"ok","chyba!!!"))</f>
        <v>-</v>
      </c>
    </row>
    <row r="176" spans="2:14" x14ac:dyDescent="0.2">
      <c r="B176" s="44">
        <v>167</v>
      </c>
      <c r="C176" s="45"/>
      <c r="D176" s="21" t="str">
        <f>IF(ISBLANK(Tabulka4[[#This Row],[start. č.]]),"-",IF(ISERROR(VLOOKUP(Tabulka4[[#This Row],[start. č.]],'3. REGISTRACE'!B:F,2,0)),"start. č. nebylo registrováno!",VLOOKUP(Tabulka4[[#This Row],[start. č.]],'3. REGISTRACE'!B:F,2,0)))</f>
        <v>-</v>
      </c>
      <c r="E176" s="18" t="str">
        <f>IF(ISBLANK(Tabulka4[[#This Row],[start. č.]]),"-",IF(ISERROR(VLOOKUP(Tabulka4[[#This Row],[start. č.]],'3. REGISTRACE'!B:F,3,0)),"-",VLOOKUP(Tabulka4[[#This Row],[start. č.]],'3. REGISTRACE'!B:F,3,0)))</f>
        <v>-</v>
      </c>
      <c r="F176" s="46" t="str">
        <f>IF(ISBLANK(Tabulka4[[#This Row],[start. č.]]),"-",IF(Tabulka4[[#This Row],[příjmení a jméno]]="start. č. nebylo registrováno!","-",IF(VLOOKUP(Tabulka4[[#This Row],[start. č.]],'3. REGISTRACE'!B:F,4,0)=0,"-",VLOOKUP(Tabulka4[[#This Row],[start. č.]],'3. REGISTRACE'!B:F,4,0))))</f>
        <v>-</v>
      </c>
      <c r="G176" s="18" t="str">
        <f>IF(ISBLANK(Tabulka4[[#This Row],[start. č.]]),"-",IF(Tabulka4[[#This Row],[příjmení a jméno]]="start. č. nebylo registrováno!","-",IF(VLOOKUP(Tabulka4[[#This Row],[start. č.]],'3. REGISTRACE'!B:F,5,0)=0,"-",VLOOKUP(Tabulka4[[#This Row],[start. č.]],'3. REGISTRACE'!B:F,5,0))))</f>
        <v>-</v>
      </c>
      <c r="H176" s="52"/>
      <c r="I176" s="48"/>
      <c r="J176" s="53"/>
      <c r="K176" s="42">
        <f>TIME(Tabulka4[[#This Row],[hod]],Tabulka4[[#This Row],[min]],Tabulka4[[#This Row],[sek]])</f>
        <v>0</v>
      </c>
      <c r="L176" s="18" t="str">
        <f>IF(ISBLANK(Tabulka4[[#This Row],[start. č.]]),"-",IF(Tabulka4[[#This Row],[příjmení a jméno]]="start. č. nebylo registrováno!","-",IF(VLOOKUP(Tabulka4[[#This Row],[start. č.]],'3. REGISTRACE'!B:G,6,0)=0,"-",VLOOKUP(Tabulka4[[#This Row],[start. č.]],'3. REGISTRACE'!B:G,6,0))))</f>
        <v>-</v>
      </c>
      <c r="M176" s="44" t="str">
        <f>IF(Tabulka4[[#This Row],[kategorie]]="-","-",COUNTIFS(G$10:G176,Tabulka4[[#This Row],[m/ž]],L$10:L176,Tabulka4[[#This Row],[kategorie]]))</f>
        <v>-</v>
      </c>
      <c r="N176" s="57" t="str">
        <f>IF(AND(ISBLANK(H176),ISBLANK(I176),ISBLANK(J176)),"-",IF(K176&gt;=MAX(K$10:K176),"ok","chyba!!!"))</f>
        <v>-</v>
      </c>
    </row>
    <row r="177" spans="2:14" x14ac:dyDescent="0.2">
      <c r="B177" s="44">
        <v>168</v>
      </c>
      <c r="C177" s="45"/>
      <c r="D177" s="21" t="str">
        <f>IF(ISBLANK(Tabulka4[[#This Row],[start. č.]]),"-",IF(ISERROR(VLOOKUP(Tabulka4[[#This Row],[start. č.]],'3. REGISTRACE'!B:F,2,0)),"start. č. nebylo registrováno!",VLOOKUP(Tabulka4[[#This Row],[start. č.]],'3. REGISTRACE'!B:F,2,0)))</f>
        <v>-</v>
      </c>
      <c r="E177" s="18" t="str">
        <f>IF(ISBLANK(Tabulka4[[#This Row],[start. č.]]),"-",IF(ISERROR(VLOOKUP(Tabulka4[[#This Row],[start. č.]],'3. REGISTRACE'!B:F,3,0)),"-",VLOOKUP(Tabulka4[[#This Row],[start. č.]],'3. REGISTRACE'!B:F,3,0)))</f>
        <v>-</v>
      </c>
      <c r="F177" s="46" t="str">
        <f>IF(ISBLANK(Tabulka4[[#This Row],[start. č.]]),"-",IF(Tabulka4[[#This Row],[příjmení a jméno]]="start. č. nebylo registrováno!","-",IF(VLOOKUP(Tabulka4[[#This Row],[start. č.]],'3. REGISTRACE'!B:F,4,0)=0,"-",VLOOKUP(Tabulka4[[#This Row],[start. č.]],'3. REGISTRACE'!B:F,4,0))))</f>
        <v>-</v>
      </c>
      <c r="G177" s="18" t="str">
        <f>IF(ISBLANK(Tabulka4[[#This Row],[start. č.]]),"-",IF(Tabulka4[[#This Row],[příjmení a jméno]]="start. č. nebylo registrováno!","-",IF(VLOOKUP(Tabulka4[[#This Row],[start. č.]],'3. REGISTRACE'!B:F,5,0)=0,"-",VLOOKUP(Tabulka4[[#This Row],[start. č.]],'3. REGISTRACE'!B:F,5,0))))</f>
        <v>-</v>
      </c>
      <c r="H177" s="52"/>
      <c r="I177" s="48"/>
      <c r="J177" s="53"/>
      <c r="K177" s="42">
        <f>TIME(Tabulka4[[#This Row],[hod]],Tabulka4[[#This Row],[min]],Tabulka4[[#This Row],[sek]])</f>
        <v>0</v>
      </c>
      <c r="L177" s="18" t="str">
        <f>IF(ISBLANK(Tabulka4[[#This Row],[start. č.]]),"-",IF(Tabulka4[[#This Row],[příjmení a jméno]]="start. č. nebylo registrováno!","-",IF(VLOOKUP(Tabulka4[[#This Row],[start. č.]],'3. REGISTRACE'!B:G,6,0)=0,"-",VLOOKUP(Tabulka4[[#This Row],[start. č.]],'3. REGISTRACE'!B:G,6,0))))</f>
        <v>-</v>
      </c>
      <c r="M177" s="44" t="str">
        <f>IF(Tabulka4[[#This Row],[kategorie]]="-","-",COUNTIFS(G$10:G177,Tabulka4[[#This Row],[m/ž]],L$10:L177,Tabulka4[[#This Row],[kategorie]]))</f>
        <v>-</v>
      </c>
      <c r="N177" s="57" t="str">
        <f>IF(AND(ISBLANK(H177),ISBLANK(I177),ISBLANK(J177)),"-",IF(K177&gt;=MAX(K$10:K177),"ok","chyba!!!"))</f>
        <v>-</v>
      </c>
    </row>
    <row r="178" spans="2:14" x14ac:dyDescent="0.2">
      <c r="B178" s="44">
        <v>169</v>
      </c>
      <c r="C178" s="45"/>
      <c r="D178" s="21" t="str">
        <f>IF(ISBLANK(Tabulka4[[#This Row],[start. č.]]),"-",IF(ISERROR(VLOOKUP(Tabulka4[[#This Row],[start. č.]],'3. REGISTRACE'!B:F,2,0)),"start. č. nebylo registrováno!",VLOOKUP(Tabulka4[[#This Row],[start. č.]],'3. REGISTRACE'!B:F,2,0)))</f>
        <v>-</v>
      </c>
      <c r="E178" s="18" t="str">
        <f>IF(ISBLANK(Tabulka4[[#This Row],[start. č.]]),"-",IF(ISERROR(VLOOKUP(Tabulka4[[#This Row],[start. č.]],'3. REGISTRACE'!B:F,3,0)),"-",VLOOKUP(Tabulka4[[#This Row],[start. č.]],'3. REGISTRACE'!B:F,3,0)))</f>
        <v>-</v>
      </c>
      <c r="F178" s="46" t="str">
        <f>IF(ISBLANK(Tabulka4[[#This Row],[start. č.]]),"-",IF(Tabulka4[[#This Row],[příjmení a jméno]]="start. č. nebylo registrováno!","-",IF(VLOOKUP(Tabulka4[[#This Row],[start. č.]],'3. REGISTRACE'!B:F,4,0)=0,"-",VLOOKUP(Tabulka4[[#This Row],[start. č.]],'3. REGISTRACE'!B:F,4,0))))</f>
        <v>-</v>
      </c>
      <c r="G178" s="18" t="str">
        <f>IF(ISBLANK(Tabulka4[[#This Row],[start. č.]]),"-",IF(Tabulka4[[#This Row],[příjmení a jméno]]="start. č. nebylo registrováno!","-",IF(VLOOKUP(Tabulka4[[#This Row],[start. č.]],'3. REGISTRACE'!B:F,5,0)=0,"-",VLOOKUP(Tabulka4[[#This Row],[start. č.]],'3. REGISTRACE'!B:F,5,0))))</f>
        <v>-</v>
      </c>
      <c r="H178" s="52"/>
      <c r="I178" s="48"/>
      <c r="J178" s="53"/>
      <c r="K178" s="42">
        <f>TIME(Tabulka4[[#This Row],[hod]],Tabulka4[[#This Row],[min]],Tabulka4[[#This Row],[sek]])</f>
        <v>0</v>
      </c>
      <c r="L178" s="18" t="str">
        <f>IF(ISBLANK(Tabulka4[[#This Row],[start. č.]]),"-",IF(Tabulka4[[#This Row],[příjmení a jméno]]="start. č. nebylo registrováno!","-",IF(VLOOKUP(Tabulka4[[#This Row],[start. č.]],'3. REGISTRACE'!B:G,6,0)=0,"-",VLOOKUP(Tabulka4[[#This Row],[start. č.]],'3. REGISTRACE'!B:G,6,0))))</f>
        <v>-</v>
      </c>
      <c r="M178" s="44" t="str">
        <f>IF(Tabulka4[[#This Row],[kategorie]]="-","-",COUNTIFS(G$10:G178,Tabulka4[[#This Row],[m/ž]],L$10:L178,Tabulka4[[#This Row],[kategorie]]))</f>
        <v>-</v>
      </c>
      <c r="N178" s="57" t="str">
        <f>IF(AND(ISBLANK(H178),ISBLANK(I178),ISBLANK(J178)),"-",IF(K178&gt;=MAX(K$10:K178),"ok","chyba!!!"))</f>
        <v>-</v>
      </c>
    </row>
    <row r="179" spans="2:14" x14ac:dyDescent="0.2">
      <c r="B179" s="44">
        <v>170</v>
      </c>
      <c r="C179" s="45"/>
      <c r="D179" s="21" t="str">
        <f>IF(ISBLANK(Tabulka4[[#This Row],[start. č.]]),"-",IF(ISERROR(VLOOKUP(Tabulka4[[#This Row],[start. č.]],'3. REGISTRACE'!B:F,2,0)),"start. č. nebylo registrováno!",VLOOKUP(Tabulka4[[#This Row],[start. č.]],'3. REGISTRACE'!B:F,2,0)))</f>
        <v>-</v>
      </c>
      <c r="E179" s="18" t="str">
        <f>IF(ISBLANK(Tabulka4[[#This Row],[start. č.]]),"-",IF(ISERROR(VLOOKUP(Tabulka4[[#This Row],[start. č.]],'3. REGISTRACE'!B:F,3,0)),"-",VLOOKUP(Tabulka4[[#This Row],[start. č.]],'3. REGISTRACE'!B:F,3,0)))</f>
        <v>-</v>
      </c>
      <c r="F179" s="46" t="str">
        <f>IF(ISBLANK(Tabulka4[[#This Row],[start. č.]]),"-",IF(Tabulka4[[#This Row],[příjmení a jméno]]="start. č. nebylo registrováno!","-",IF(VLOOKUP(Tabulka4[[#This Row],[start. č.]],'3. REGISTRACE'!B:F,4,0)=0,"-",VLOOKUP(Tabulka4[[#This Row],[start. č.]],'3. REGISTRACE'!B:F,4,0))))</f>
        <v>-</v>
      </c>
      <c r="G179" s="18" t="str">
        <f>IF(ISBLANK(Tabulka4[[#This Row],[start. č.]]),"-",IF(Tabulka4[[#This Row],[příjmení a jméno]]="start. č. nebylo registrováno!","-",IF(VLOOKUP(Tabulka4[[#This Row],[start. č.]],'3. REGISTRACE'!B:F,5,0)=0,"-",VLOOKUP(Tabulka4[[#This Row],[start. č.]],'3. REGISTRACE'!B:F,5,0))))</f>
        <v>-</v>
      </c>
      <c r="H179" s="52"/>
      <c r="I179" s="48"/>
      <c r="J179" s="53"/>
      <c r="K179" s="42">
        <f>TIME(Tabulka4[[#This Row],[hod]],Tabulka4[[#This Row],[min]],Tabulka4[[#This Row],[sek]])</f>
        <v>0</v>
      </c>
      <c r="L179" s="18" t="str">
        <f>IF(ISBLANK(Tabulka4[[#This Row],[start. č.]]),"-",IF(Tabulka4[[#This Row],[příjmení a jméno]]="start. č. nebylo registrováno!","-",IF(VLOOKUP(Tabulka4[[#This Row],[start. č.]],'3. REGISTRACE'!B:G,6,0)=0,"-",VLOOKUP(Tabulka4[[#This Row],[start. č.]],'3. REGISTRACE'!B:G,6,0))))</f>
        <v>-</v>
      </c>
      <c r="M179" s="44" t="str">
        <f>IF(Tabulka4[[#This Row],[kategorie]]="-","-",COUNTIFS(G$10:G179,Tabulka4[[#This Row],[m/ž]],L$10:L179,Tabulka4[[#This Row],[kategorie]]))</f>
        <v>-</v>
      </c>
      <c r="N179" s="57" t="str">
        <f>IF(AND(ISBLANK(H179),ISBLANK(I179),ISBLANK(J179)),"-",IF(K179&gt;=MAX(K$10:K179),"ok","chyba!!!"))</f>
        <v>-</v>
      </c>
    </row>
    <row r="180" spans="2:14" x14ac:dyDescent="0.2">
      <c r="B180" s="44">
        <v>171</v>
      </c>
      <c r="C180" s="45"/>
      <c r="D180" s="21" t="str">
        <f>IF(ISBLANK(Tabulka4[[#This Row],[start. č.]]),"-",IF(ISERROR(VLOOKUP(Tabulka4[[#This Row],[start. č.]],'3. REGISTRACE'!B:F,2,0)),"start. č. nebylo registrováno!",VLOOKUP(Tabulka4[[#This Row],[start. č.]],'3. REGISTRACE'!B:F,2,0)))</f>
        <v>-</v>
      </c>
      <c r="E180" s="18" t="str">
        <f>IF(ISBLANK(Tabulka4[[#This Row],[start. č.]]),"-",IF(ISERROR(VLOOKUP(Tabulka4[[#This Row],[start. č.]],'3. REGISTRACE'!B:F,3,0)),"-",VLOOKUP(Tabulka4[[#This Row],[start. č.]],'3. REGISTRACE'!B:F,3,0)))</f>
        <v>-</v>
      </c>
      <c r="F180" s="46" t="str">
        <f>IF(ISBLANK(Tabulka4[[#This Row],[start. č.]]),"-",IF(Tabulka4[[#This Row],[příjmení a jméno]]="start. č. nebylo registrováno!","-",IF(VLOOKUP(Tabulka4[[#This Row],[start. č.]],'3. REGISTRACE'!B:F,4,0)=0,"-",VLOOKUP(Tabulka4[[#This Row],[start. č.]],'3. REGISTRACE'!B:F,4,0))))</f>
        <v>-</v>
      </c>
      <c r="G180" s="18" t="str">
        <f>IF(ISBLANK(Tabulka4[[#This Row],[start. č.]]),"-",IF(Tabulka4[[#This Row],[příjmení a jméno]]="start. č. nebylo registrováno!","-",IF(VLOOKUP(Tabulka4[[#This Row],[start. č.]],'3. REGISTRACE'!B:F,5,0)=0,"-",VLOOKUP(Tabulka4[[#This Row],[start. č.]],'3. REGISTRACE'!B:F,5,0))))</f>
        <v>-</v>
      </c>
      <c r="H180" s="52"/>
      <c r="I180" s="48"/>
      <c r="J180" s="53"/>
      <c r="K180" s="42">
        <f>TIME(Tabulka4[[#This Row],[hod]],Tabulka4[[#This Row],[min]],Tabulka4[[#This Row],[sek]])</f>
        <v>0</v>
      </c>
      <c r="L180" s="18" t="str">
        <f>IF(ISBLANK(Tabulka4[[#This Row],[start. č.]]),"-",IF(Tabulka4[[#This Row],[příjmení a jméno]]="start. č. nebylo registrováno!","-",IF(VLOOKUP(Tabulka4[[#This Row],[start. č.]],'3. REGISTRACE'!B:G,6,0)=0,"-",VLOOKUP(Tabulka4[[#This Row],[start. č.]],'3. REGISTRACE'!B:G,6,0))))</f>
        <v>-</v>
      </c>
      <c r="M180" s="44" t="str">
        <f>IF(Tabulka4[[#This Row],[kategorie]]="-","-",COUNTIFS(G$10:G180,Tabulka4[[#This Row],[m/ž]],L$10:L180,Tabulka4[[#This Row],[kategorie]]))</f>
        <v>-</v>
      </c>
      <c r="N180" s="57" t="str">
        <f>IF(AND(ISBLANK(H180),ISBLANK(I180),ISBLANK(J180)),"-",IF(K180&gt;=MAX(K$10:K180),"ok","chyba!!!"))</f>
        <v>-</v>
      </c>
    </row>
    <row r="181" spans="2:14" x14ac:dyDescent="0.2">
      <c r="B181" s="44">
        <v>172</v>
      </c>
      <c r="C181" s="45"/>
      <c r="D181" s="21" t="str">
        <f>IF(ISBLANK(Tabulka4[[#This Row],[start. č.]]),"-",IF(ISERROR(VLOOKUP(Tabulka4[[#This Row],[start. č.]],'3. REGISTRACE'!B:F,2,0)),"start. č. nebylo registrováno!",VLOOKUP(Tabulka4[[#This Row],[start. č.]],'3. REGISTRACE'!B:F,2,0)))</f>
        <v>-</v>
      </c>
      <c r="E181" s="18" t="str">
        <f>IF(ISBLANK(Tabulka4[[#This Row],[start. č.]]),"-",IF(ISERROR(VLOOKUP(Tabulka4[[#This Row],[start. č.]],'3. REGISTRACE'!B:F,3,0)),"-",VLOOKUP(Tabulka4[[#This Row],[start. č.]],'3. REGISTRACE'!B:F,3,0)))</f>
        <v>-</v>
      </c>
      <c r="F181" s="46" t="str">
        <f>IF(ISBLANK(Tabulka4[[#This Row],[start. č.]]),"-",IF(Tabulka4[[#This Row],[příjmení a jméno]]="start. č. nebylo registrováno!","-",IF(VLOOKUP(Tabulka4[[#This Row],[start. č.]],'3. REGISTRACE'!B:F,4,0)=0,"-",VLOOKUP(Tabulka4[[#This Row],[start. č.]],'3. REGISTRACE'!B:F,4,0))))</f>
        <v>-</v>
      </c>
      <c r="G181" s="18" t="str">
        <f>IF(ISBLANK(Tabulka4[[#This Row],[start. č.]]),"-",IF(Tabulka4[[#This Row],[příjmení a jméno]]="start. č. nebylo registrováno!","-",IF(VLOOKUP(Tabulka4[[#This Row],[start. č.]],'3. REGISTRACE'!B:F,5,0)=0,"-",VLOOKUP(Tabulka4[[#This Row],[start. č.]],'3. REGISTRACE'!B:F,5,0))))</f>
        <v>-</v>
      </c>
      <c r="H181" s="52"/>
      <c r="I181" s="48"/>
      <c r="J181" s="53"/>
      <c r="K181" s="42">
        <f>TIME(Tabulka4[[#This Row],[hod]],Tabulka4[[#This Row],[min]],Tabulka4[[#This Row],[sek]])</f>
        <v>0</v>
      </c>
      <c r="L181" s="18" t="str">
        <f>IF(ISBLANK(Tabulka4[[#This Row],[start. č.]]),"-",IF(Tabulka4[[#This Row],[příjmení a jméno]]="start. č. nebylo registrováno!","-",IF(VLOOKUP(Tabulka4[[#This Row],[start. č.]],'3. REGISTRACE'!B:G,6,0)=0,"-",VLOOKUP(Tabulka4[[#This Row],[start. č.]],'3. REGISTRACE'!B:G,6,0))))</f>
        <v>-</v>
      </c>
      <c r="M181" s="44" t="str">
        <f>IF(Tabulka4[[#This Row],[kategorie]]="-","-",COUNTIFS(G$10:G181,Tabulka4[[#This Row],[m/ž]],L$10:L181,Tabulka4[[#This Row],[kategorie]]))</f>
        <v>-</v>
      </c>
      <c r="N181" s="57" t="str">
        <f>IF(AND(ISBLANK(H181),ISBLANK(I181),ISBLANK(J181)),"-",IF(K181&gt;=MAX(K$10:K181),"ok","chyba!!!"))</f>
        <v>-</v>
      </c>
    </row>
    <row r="182" spans="2:14" x14ac:dyDescent="0.2">
      <c r="B182" s="44">
        <v>173</v>
      </c>
      <c r="C182" s="45"/>
      <c r="D182" s="21" t="str">
        <f>IF(ISBLANK(Tabulka4[[#This Row],[start. č.]]),"-",IF(ISERROR(VLOOKUP(Tabulka4[[#This Row],[start. č.]],'3. REGISTRACE'!B:F,2,0)),"start. č. nebylo registrováno!",VLOOKUP(Tabulka4[[#This Row],[start. č.]],'3. REGISTRACE'!B:F,2,0)))</f>
        <v>-</v>
      </c>
      <c r="E182" s="18" t="str">
        <f>IF(ISBLANK(Tabulka4[[#This Row],[start. č.]]),"-",IF(ISERROR(VLOOKUP(Tabulka4[[#This Row],[start. č.]],'3. REGISTRACE'!B:F,3,0)),"-",VLOOKUP(Tabulka4[[#This Row],[start. č.]],'3. REGISTRACE'!B:F,3,0)))</f>
        <v>-</v>
      </c>
      <c r="F182" s="46" t="str">
        <f>IF(ISBLANK(Tabulka4[[#This Row],[start. č.]]),"-",IF(Tabulka4[[#This Row],[příjmení a jméno]]="start. č. nebylo registrováno!","-",IF(VLOOKUP(Tabulka4[[#This Row],[start. č.]],'3. REGISTRACE'!B:F,4,0)=0,"-",VLOOKUP(Tabulka4[[#This Row],[start. č.]],'3. REGISTRACE'!B:F,4,0))))</f>
        <v>-</v>
      </c>
      <c r="G182" s="18" t="str">
        <f>IF(ISBLANK(Tabulka4[[#This Row],[start. č.]]),"-",IF(Tabulka4[[#This Row],[příjmení a jméno]]="start. č. nebylo registrováno!","-",IF(VLOOKUP(Tabulka4[[#This Row],[start. č.]],'3. REGISTRACE'!B:F,5,0)=0,"-",VLOOKUP(Tabulka4[[#This Row],[start. č.]],'3. REGISTRACE'!B:F,5,0))))</f>
        <v>-</v>
      </c>
      <c r="H182" s="52"/>
      <c r="I182" s="48"/>
      <c r="J182" s="53"/>
      <c r="K182" s="42">
        <f>TIME(Tabulka4[[#This Row],[hod]],Tabulka4[[#This Row],[min]],Tabulka4[[#This Row],[sek]])</f>
        <v>0</v>
      </c>
      <c r="L182" s="18" t="str">
        <f>IF(ISBLANK(Tabulka4[[#This Row],[start. č.]]),"-",IF(Tabulka4[[#This Row],[příjmení a jméno]]="start. č. nebylo registrováno!","-",IF(VLOOKUP(Tabulka4[[#This Row],[start. č.]],'3. REGISTRACE'!B:G,6,0)=0,"-",VLOOKUP(Tabulka4[[#This Row],[start. č.]],'3. REGISTRACE'!B:G,6,0))))</f>
        <v>-</v>
      </c>
      <c r="M182" s="44" t="str">
        <f>IF(Tabulka4[[#This Row],[kategorie]]="-","-",COUNTIFS(G$10:G182,Tabulka4[[#This Row],[m/ž]],L$10:L182,Tabulka4[[#This Row],[kategorie]]))</f>
        <v>-</v>
      </c>
      <c r="N182" s="57" t="str">
        <f>IF(AND(ISBLANK(H182),ISBLANK(I182),ISBLANK(J182)),"-",IF(K182&gt;=MAX(K$10:K182),"ok","chyba!!!"))</f>
        <v>-</v>
      </c>
    </row>
    <row r="183" spans="2:14" x14ac:dyDescent="0.2">
      <c r="B183" s="44">
        <v>174</v>
      </c>
      <c r="C183" s="45"/>
      <c r="D183" s="21" t="str">
        <f>IF(ISBLANK(Tabulka4[[#This Row],[start. č.]]),"-",IF(ISERROR(VLOOKUP(Tabulka4[[#This Row],[start. č.]],'3. REGISTRACE'!B:F,2,0)),"start. č. nebylo registrováno!",VLOOKUP(Tabulka4[[#This Row],[start. č.]],'3. REGISTRACE'!B:F,2,0)))</f>
        <v>-</v>
      </c>
      <c r="E183" s="18" t="str">
        <f>IF(ISBLANK(Tabulka4[[#This Row],[start. č.]]),"-",IF(ISERROR(VLOOKUP(Tabulka4[[#This Row],[start. č.]],'3. REGISTRACE'!B:F,3,0)),"-",VLOOKUP(Tabulka4[[#This Row],[start. č.]],'3. REGISTRACE'!B:F,3,0)))</f>
        <v>-</v>
      </c>
      <c r="F183" s="46" t="str">
        <f>IF(ISBLANK(Tabulka4[[#This Row],[start. č.]]),"-",IF(Tabulka4[[#This Row],[příjmení a jméno]]="start. č. nebylo registrováno!","-",IF(VLOOKUP(Tabulka4[[#This Row],[start. č.]],'3. REGISTRACE'!B:F,4,0)=0,"-",VLOOKUP(Tabulka4[[#This Row],[start. č.]],'3. REGISTRACE'!B:F,4,0))))</f>
        <v>-</v>
      </c>
      <c r="G183" s="18" t="str">
        <f>IF(ISBLANK(Tabulka4[[#This Row],[start. č.]]),"-",IF(Tabulka4[[#This Row],[příjmení a jméno]]="start. č. nebylo registrováno!","-",IF(VLOOKUP(Tabulka4[[#This Row],[start. č.]],'3. REGISTRACE'!B:F,5,0)=0,"-",VLOOKUP(Tabulka4[[#This Row],[start. č.]],'3. REGISTRACE'!B:F,5,0))))</f>
        <v>-</v>
      </c>
      <c r="H183" s="52"/>
      <c r="I183" s="48"/>
      <c r="J183" s="53"/>
      <c r="K183" s="42">
        <f>TIME(Tabulka4[[#This Row],[hod]],Tabulka4[[#This Row],[min]],Tabulka4[[#This Row],[sek]])</f>
        <v>0</v>
      </c>
      <c r="L183" s="18" t="str">
        <f>IF(ISBLANK(Tabulka4[[#This Row],[start. č.]]),"-",IF(Tabulka4[[#This Row],[příjmení a jméno]]="start. č. nebylo registrováno!","-",IF(VLOOKUP(Tabulka4[[#This Row],[start. č.]],'3. REGISTRACE'!B:G,6,0)=0,"-",VLOOKUP(Tabulka4[[#This Row],[start. č.]],'3. REGISTRACE'!B:G,6,0))))</f>
        <v>-</v>
      </c>
      <c r="M183" s="44" t="str">
        <f>IF(Tabulka4[[#This Row],[kategorie]]="-","-",COUNTIFS(G$10:G183,Tabulka4[[#This Row],[m/ž]],L$10:L183,Tabulka4[[#This Row],[kategorie]]))</f>
        <v>-</v>
      </c>
      <c r="N183" s="57" t="str">
        <f>IF(AND(ISBLANK(H183),ISBLANK(I183),ISBLANK(J183)),"-",IF(K183&gt;=MAX(K$10:K183),"ok","chyba!!!"))</f>
        <v>-</v>
      </c>
    </row>
    <row r="184" spans="2:14" x14ac:dyDescent="0.2">
      <c r="B184" s="44">
        <v>175</v>
      </c>
      <c r="C184" s="45"/>
      <c r="D184" s="21" t="str">
        <f>IF(ISBLANK(Tabulka4[[#This Row],[start. č.]]),"-",IF(ISERROR(VLOOKUP(Tabulka4[[#This Row],[start. č.]],'3. REGISTRACE'!B:F,2,0)),"start. č. nebylo registrováno!",VLOOKUP(Tabulka4[[#This Row],[start. č.]],'3. REGISTRACE'!B:F,2,0)))</f>
        <v>-</v>
      </c>
      <c r="E184" s="18" t="str">
        <f>IF(ISBLANK(Tabulka4[[#This Row],[start. č.]]),"-",IF(ISERROR(VLOOKUP(Tabulka4[[#This Row],[start. č.]],'3. REGISTRACE'!B:F,3,0)),"-",VLOOKUP(Tabulka4[[#This Row],[start. č.]],'3. REGISTRACE'!B:F,3,0)))</f>
        <v>-</v>
      </c>
      <c r="F184" s="46" t="str">
        <f>IF(ISBLANK(Tabulka4[[#This Row],[start. č.]]),"-",IF(Tabulka4[[#This Row],[příjmení a jméno]]="start. č. nebylo registrováno!","-",IF(VLOOKUP(Tabulka4[[#This Row],[start. č.]],'3. REGISTRACE'!B:F,4,0)=0,"-",VLOOKUP(Tabulka4[[#This Row],[start. č.]],'3. REGISTRACE'!B:F,4,0))))</f>
        <v>-</v>
      </c>
      <c r="G184" s="18" t="str">
        <f>IF(ISBLANK(Tabulka4[[#This Row],[start. č.]]),"-",IF(Tabulka4[[#This Row],[příjmení a jméno]]="start. č. nebylo registrováno!","-",IF(VLOOKUP(Tabulka4[[#This Row],[start. č.]],'3. REGISTRACE'!B:F,5,0)=0,"-",VLOOKUP(Tabulka4[[#This Row],[start. č.]],'3. REGISTRACE'!B:F,5,0))))</f>
        <v>-</v>
      </c>
      <c r="H184" s="52"/>
      <c r="I184" s="48"/>
      <c r="J184" s="53"/>
      <c r="K184" s="42">
        <f>TIME(Tabulka4[[#This Row],[hod]],Tabulka4[[#This Row],[min]],Tabulka4[[#This Row],[sek]])</f>
        <v>0</v>
      </c>
      <c r="L184" s="18" t="str">
        <f>IF(ISBLANK(Tabulka4[[#This Row],[start. č.]]),"-",IF(Tabulka4[[#This Row],[příjmení a jméno]]="start. č. nebylo registrováno!","-",IF(VLOOKUP(Tabulka4[[#This Row],[start. č.]],'3. REGISTRACE'!B:G,6,0)=0,"-",VLOOKUP(Tabulka4[[#This Row],[start. č.]],'3. REGISTRACE'!B:G,6,0))))</f>
        <v>-</v>
      </c>
      <c r="M184" s="44" t="str">
        <f>IF(Tabulka4[[#This Row],[kategorie]]="-","-",COUNTIFS(G$10:G184,Tabulka4[[#This Row],[m/ž]],L$10:L184,Tabulka4[[#This Row],[kategorie]]))</f>
        <v>-</v>
      </c>
      <c r="N184" s="57" t="str">
        <f>IF(AND(ISBLANK(H184),ISBLANK(I184),ISBLANK(J184)),"-",IF(K184&gt;=MAX(K$10:K184),"ok","chyba!!!"))</f>
        <v>-</v>
      </c>
    </row>
    <row r="185" spans="2:14" x14ac:dyDescent="0.2">
      <c r="B185" s="44">
        <v>176</v>
      </c>
      <c r="C185" s="45"/>
      <c r="D185" s="21" t="str">
        <f>IF(ISBLANK(Tabulka4[[#This Row],[start. č.]]),"-",IF(ISERROR(VLOOKUP(Tabulka4[[#This Row],[start. č.]],'3. REGISTRACE'!B:F,2,0)),"start. č. nebylo registrováno!",VLOOKUP(Tabulka4[[#This Row],[start. č.]],'3. REGISTRACE'!B:F,2,0)))</f>
        <v>-</v>
      </c>
      <c r="E185" s="18" t="str">
        <f>IF(ISBLANK(Tabulka4[[#This Row],[start. č.]]),"-",IF(ISERROR(VLOOKUP(Tabulka4[[#This Row],[start. č.]],'3. REGISTRACE'!B:F,3,0)),"-",VLOOKUP(Tabulka4[[#This Row],[start. č.]],'3. REGISTRACE'!B:F,3,0)))</f>
        <v>-</v>
      </c>
      <c r="F185" s="46" t="str">
        <f>IF(ISBLANK(Tabulka4[[#This Row],[start. č.]]),"-",IF(Tabulka4[[#This Row],[příjmení a jméno]]="start. č. nebylo registrováno!","-",IF(VLOOKUP(Tabulka4[[#This Row],[start. č.]],'3. REGISTRACE'!B:F,4,0)=0,"-",VLOOKUP(Tabulka4[[#This Row],[start. č.]],'3. REGISTRACE'!B:F,4,0))))</f>
        <v>-</v>
      </c>
      <c r="G185" s="18" t="str">
        <f>IF(ISBLANK(Tabulka4[[#This Row],[start. č.]]),"-",IF(Tabulka4[[#This Row],[příjmení a jméno]]="start. č. nebylo registrováno!","-",IF(VLOOKUP(Tabulka4[[#This Row],[start. č.]],'3. REGISTRACE'!B:F,5,0)=0,"-",VLOOKUP(Tabulka4[[#This Row],[start. č.]],'3. REGISTRACE'!B:F,5,0))))</f>
        <v>-</v>
      </c>
      <c r="H185" s="52"/>
      <c r="I185" s="48"/>
      <c r="J185" s="53"/>
      <c r="K185" s="42">
        <f>TIME(Tabulka4[[#This Row],[hod]],Tabulka4[[#This Row],[min]],Tabulka4[[#This Row],[sek]])</f>
        <v>0</v>
      </c>
      <c r="L185" s="18" t="str">
        <f>IF(ISBLANK(Tabulka4[[#This Row],[start. č.]]),"-",IF(Tabulka4[[#This Row],[příjmení a jméno]]="start. č. nebylo registrováno!","-",IF(VLOOKUP(Tabulka4[[#This Row],[start. č.]],'3. REGISTRACE'!B:G,6,0)=0,"-",VLOOKUP(Tabulka4[[#This Row],[start. č.]],'3. REGISTRACE'!B:G,6,0))))</f>
        <v>-</v>
      </c>
      <c r="M185" s="44" t="str">
        <f>IF(Tabulka4[[#This Row],[kategorie]]="-","-",COUNTIFS(G$10:G185,Tabulka4[[#This Row],[m/ž]],L$10:L185,Tabulka4[[#This Row],[kategorie]]))</f>
        <v>-</v>
      </c>
      <c r="N185" s="57" t="str">
        <f>IF(AND(ISBLANK(H185),ISBLANK(I185),ISBLANK(J185)),"-",IF(K185&gt;=MAX(K$10:K185),"ok","chyba!!!"))</f>
        <v>-</v>
      </c>
    </row>
    <row r="186" spans="2:14" x14ac:dyDescent="0.2">
      <c r="B186" s="44">
        <v>177</v>
      </c>
      <c r="C186" s="45"/>
      <c r="D186" s="21" t="str">
        <f>IF(ISBLANK(Tabulka4[[#This Row],[start. č.]]),"-",IF(ISERROR(VLOOKUP(Tabulka4[[#This Row],[start. č.]],'3. REGISTRACE'!B:F,2,0)),"start. č. nebylo registrováno!",VLOOKUP(Tabulka4[[#This Row],[start. č.]],'3. REGISTRACE'!B:F,2,0)))</f>
        <v>-</v>
      </c>
      <c r="E186" s="18" t="str">
        <f>IF(ISBLANK(Tabulka4[[#This Row],[start. č.]]),"-",IF(ISERROR(VLOOKUP(Tabulka4[[#This Row],[start. č.]],'3. REGISTRACE'!B:F,3,0)),"-",VLOOKUP(Tabulka4[[#This Row],[start. č.]],'3. REGISTRACE'!B:F,3,0)))</f>
        <v>-</v>
      </c>
      <c r="F186" s="46" t="str">
        <f>IF(ISBLANK(Tabulka4[[#This Row],[start. č.]]),"-",IF(Tabulka4[[#This Row],[příjmení a jméno]]="start. č. nebylo registrováno!","-",IF(VLOOKUP(Tabulka4[[#This Row],[start. č.]],'3. REGISTRACE'!B:F,4,0)=0,"-",VLOOKUP(Tabulka4[[#This Row],[start. č.]],'3. REGISTRACE'!B:F,4,0))))</f>
        <v>-</v>
      </c>
      <c r="G186" s="18" t="str">
        <f>IF(ISBLANK(Tabulka4[[#This Row],[start. č.]]),"-",IF(Tabulka4[[#This Row],[příjmení a jméno]]="start. č. nebylo registrováno!","-",IF(VLOOKUP(Tabulka4[[#This Row],[start. č.]],'3. REGISTRACE'!B:F,5,0)=0,"-",VLOOKUP(Tabulka4[[#This Row],[start. č.]],'3. REGISTRACE'!B:F,5,0))))</f>
        <v>-</v>
      </c>
      <c r="H186" s="52"/>
      <c r="I186" s="48"/>
      <c r="J186" s="53"/>
      <c r="K186" s="42">
        <f>TIME(Tabulka4[[#This Row],[hod]],Tabulka4[[#This Row],[min]],Tabulka4[[#This Row],[sek]])</f>
        <v>0</v>
      </c>
      <c r="L186" s="18" t="str">
        <f>IF(ISBLANK(Tabulka4[[#This Row],[start. č.]]),"-",IF(Tabulka4[[#This Row],[příjmení a jméno]]="start. č. nebylo registrováno!","-",IF(VLOOKUP(Tabulka4[[#This Row],[start. č.]],'3. REGISTRACE'!B:G,6,0)=0,"-",VLOOKUP(Tabulka4[[#This Row],[start. č.]],'3. REGISTRACE'!B:G,6,0))))</f>
        <v>-</v>
      </c>
      <c r="M186" s="44" t="str">
        <f>IF(Tabulka4[[#This Row],[kategorie]]="-","-",COUNTIFS(G$10:G186,Tabulka4[[#This Row],[m/ž]],L$10:L186,Tabulka4[[#This Row],[kategorie]]))</f>
        <v>-</v>
      </c>
      <c r="N186" s="57" t="str">
        <f>IF(AND(ISBLANK(H186),ISBLANK(I186),ISBLANK(J186)),"-",IF(K186&gt;=MAX(K$10:K186),"ok","chyba!!!"))</f>
        <v>-</v>
      </c>
    </row>
    <row r="187" spans="2:14" x14ac:dyDescent="0.2">
      <c r="B187" s="44">
        <v>178</v>
      </c>
      <c r="C187" s="45"/>
      <c r="D187" s="21" t="str">
        <f>IF(ISBLANK(Tabulka4[[#This Row],[start. č.]]),"-",IF(ISERROR(VLOOKUP(Tabulka4[[#This Row],[start. č.]],'3. REGISTRACE'!B:F,2,0)),"start. č. nebylo registrováno!",VLOOKUP(Tabulka4[[#This Row],[start. č.]],'3. REGISTRACE'!B:F,2,0)))</f>
        <v>-</v>
      </c>
      <c r="E187" s="18" t="str">
        <f>IF(ISBLANK(Tabulka4[[#This Row],[start. č.]]),"-",IF(ISERROR(VLOOKUP(Tabulka4[[#This Row],[start. č.]],'3. REGISTRACE'!B:F,3,0)),"-",VLOOKUP(Tabulka4[[#This Row],[start. č.]],'3. REGISTRACE'!B:F,3,0)))</f>
        <v>-</v>
      </c>
      <c r="F187" s="46" t="str">
        <f>IF(ISBLANK(Tabulka4[[#This Row],[start. č.]]),"-",IF(Tabulka4[[#This Row],[příjmení a jméno]]="start. č. nebylo registrováno!","-",IF(VLOOKUP(Tabulka4[[#This Row],[start. č.]],'3. REGISTRACE'!B:F,4,0)=0,"-",VLOOKUP(Tabulka4[[#This Row],[start. č.]],'3. REGISTRACE'!B:F,4,0))))</f>
        <v>-</v>
      </c>
      <c r="G187" s="18" t="str">
        <f>IF(ISBLANK(Tabulka4[[#This Row],[start. č.]]),"-",IF(Tabulka4[[#This Row],[příjmení a jméno]]="start. č. nebylo registrováno!","-",IF(VLOOKUP(Tabulka4[[#This Row],[start. č.]],'3. REGISTRACE'!B:F,5,0)=0,"-",VLOOKUP(Tabulka4[[#This Row],[start. č.]],'3. REGISTRACE'!B:F,5,0))))</f>
        <v>-</v>
      </c>
      <c r="H187" s="52"/>
      <c r="I187" s="48"/>
      <c r="J187" s="53"/>
      <c r="K187" s="42">
        <f>TIME(Tabulka4[[#This Row],[hod]],Tabulka4[[#This Row],[min]],Tabulka4[[#This Row],[sek]])</f>
        <v>0</v>
      </c>
      <c r="L187" s="18" t="str">
        <f>IF(ISBLANK(Tabulka4[[#This Row],[start. č.]]),"-",IF(Tabulka4[[#This Row],[příjmení a jméno]]="start. č. nebylo registrováno!","-",IF(VLOOKUP(Tabulka4[[#This Row],[start. č.]],'3. REGISTRACE'!B:G,6,0)=0,"-",VLOOKUP(Tabulka4[[#This Row],[start. č.]],'3. REGISTRACE'!B:G,6,0))))</f>
        <v>-</v>
      </c>
      <c r="M187" s="44" t="str">
        <f>IF(Tabulka4[[#This Row],[kategorie]]="-","-",COUNTIFS(G$10:G187,Tabulka4[[#This Row],[m/ž]],L$10:L187,Tabulka4[[#This Row],[kategorie]]))</f>
        <v>-</v>
      </c>
      <c r="N187" s="57" t="str">
        <f>IF(AND(ISBLANK(H187),ISBLANK(I187),ISBLANK(J187)),"-",IF(K187&gt;=MAX(K$10:K187),"ok","chyba!!!"))</f>
        <v>-</v>
      </c>
    </row>
    <row r="188" spans="2:14" x14ac:dyDescent="0.2">
      <c r="B188" s="44">
        <v>179</v>
      </c>
      <c r="C188" s="45"/>
      <c r="D188" s="21" t="str">
        <f>IF(ISBLANK(Tabulka4[[#This Row],[start. č.]]),"-",IF(ISERROR(VLOOKUP(Tabulka4[[#This Row],[start. č.]],'3. REGISTRACE'!B:F,2,0)),"start. č. nebylo registrováno!",VLOOKUP(Tabulka4[[#This Row],[start. č.]],'3. REGISTRACE'!B:F,2,0)))</f>
        <v>-</v>
      </c>
      <c r="E188" s="18" t="str">
        <f>IF(ISBLANK(Tabulka4[[#This Row],[start. č.]]),"-",IF(ISERROR(VLOOKUP(Tabulka4[[#This Row],[start. č.]],'3. REGISTRACE'!B:F,3,0)),"-",VLOOKUP(Tabulka4[[#This Row],[start. č.]],'3. REGISTRACE'!B:F,3,0)))</f>
        <v>-</v>
      </c>
      <c r="F188" s="46" t="str">
        <f>IF(ISBLANK(Tabulka4[[#This Row],[start. č.]]),"-",IF(Tabulka4[[#This Row],[příjmení a jméno]]="start. č. nebylo registrováno!","-",IF(VLOOKUP(Tabulka4[[#This Row],[start. č.]],'3. REGISTRACE'!B:F,4,0)=0,"-",VLOOKUP(Tabulka4[[#This Row],[start. č.]],'3. REGISTRACE'!B:F,4,0))))</f>
        <v>-</v>
      </c>
      <c r="G188" s="18" t="str">
        <f>IF(ISBLANK(Tabulka4[[#This Row],[start. č.]]),"-",IF(Tabulka4[[#This Row],[příjmení a jméno]]="start. č. nebylo registrováno!","-",IF(VLOOKUP(Tabulka4[[#This Row],[start. č.]],'3. REGISTRACE'!B:F,5,0)=0,"-",VLOOKUP(Tabulka4[[#This Row],[start. č.]],'3. REGISTRACE'!B:F,5,0))))</f>
        <v>-</v>
      </c>
      <c r="H188" s="52"/>
      <c r="I188" s="48"/>
      <c r="J188" s="53"/>
      <c r="K188" s="42">
        <f>TIME(Tabulka4[[#This Row],[hod]],Tabulka4[[#This Row],[min]],Tabulka4[[#This Row],[sek]])</f>
        <v>0</v>
      </c>
      <c r="L188" s="18" t="str">
        <f>IF(ISBLANK(Tabulka4[[#This Row],[start. č.]]),"-",IF(Tabulka4[[#This Row],[příjmení a jméno]]="start. č. nebylo registrováno!","-",IF(VLOOKUP(Tabulka4[[#This Row],[start. č.]],'3. REGISTRACE'!B:G,6,0)=0,"-",VLOOKUP(Tabulka4[[#This Row],[start. č.]],'3. REGISTRACE'!B:G,6,0))))</f>
        <v>-</v>
      </c>
      <c r="M188" s="44" t="str">
        <f>IF(Tabulka4[[#This Row],[kategorie]]="-","-",COUNTIFS(G$10:G188,Tabulka4[[#This Row],[m/ž]],L$10:L188,Tabulka4[[#This Row],[kategorie]]))</f>
        <v>-</v>
      </c>
      <c r="N188" s="57" t="str">
        <f>IF(AND(ISBLANK(H188),ISBLANK(I188),ISBLANK(J188)),"-",IF(K188&gt;=MAX(K$10:K188),"ok","chyba!!!"))</f>
        <v>-</v>
      </c>
    </row>
    <row r="189" spans="2:14" x14ac:dyDescent="0.2">
      <c r="B189" s="44">
        <v>180</v>
      </c>
      <c r="C189" s="45"/>
      <c r="D189" s="21" t="str">
        <f>IF(ISBLANK(Tabulka4[[#This Row],[start. č.]]),"-",IF(ISERROR(VLOOKUP(Tabulka4[[#This Row],[start. č.]],'3. REGISTRACE'!B:F,2,0)),"start. č. nebylo registrováno!",VLOOKUP(Tabulka4[[#This Row],[start. č.]],'3. REGISTRACE'!B:F,2,0)))</f>
        <v>-</v>
      </c>
      <c r="E189" s="18" t="str">
        <f>IF(ISBLANK(Tabulka4[[#This Row],[start. č.]]),"-",IF(ISERROR(VLOOKUP(Tabulka4[[#This Row],[start. č.]],'3. REGISTRACE'!B:F,3,0)),"-",VLOOKUP(Tabulka4[[#This Row],[start. č.]],'3. REGISTRACE'!B:F,3,0)))</f>
        <v>-</v>
      </c>
      <c r="F189" s="46" t="str">
        <f>IF(ISBLANK(Tabulka4[[#This Row],[start. č.]]),"-",IF(Tabulka4[[#This Row],[příjmení a jméno]]="start. č. nebylo registrováno!","-",IF(VLOOKUP(Tabulka4[[#This Row],[start. č.]],'3. REGISTRACE'!B:F,4,0)=0,"-",VLOOKUP(Tabulka4[[#This Row],[start. č.]],'3. REGISTRACE'!B:F,4,0))))</f>
        <v>-</v>
      </c>
      <c r="G189" s="18" t="str">
        <f>IF(ISBLANK(Tabulka4[[#This Row],[start. č.]]),"-",IF(Tabulka4[[#This Row],[příjmení a jméno]]="start. č. nebylo registrováno!","-",IF(VLOOKUP(Tabulka4[[#This Row],[start. č.]],'3. REGISTRACE'!B:F,5,0)=0,"-",VLOOKUP(Tabulka4[[#This Row],[start. č.]],'3. REGISTRACE'!B:F,5,0))))</f>
        <v>-</v>
      </c>
      <c r="H189" s="52"/>
      <c r="I189" s="48"/>
      <c r="J189" s="53"/>
      <c r="K189" s="42">
        <f>TIME(Tabulka4[[#This Row],[hod]],Tabulka4[[#This Row],[min]],Tabulka4[[#This Row],[sek]])</f>
        <v>0</v>
      </c>
      <c r="L189" s="18" t="str">
        <f>IF(ISBLANK(Tabulka4[[#This Row],[start. č.]]),"-",IF(Tabulka4[[#This Row],[příjmení a jméno]]="start. č. nebylo registrováno!","-",IF(VLOOKUP(Tabulka4[[#This Row],[start. č.]],'3. REGISTRACE'!B:G,6,0)=0,"-",VLOOKUP(Tabulka4[[#This Row],[start. č.]],'3. REGISTRACE'!B:G,6,0))))</f>
        <v>-</v>
      </c>
      <c r="M189" s="44" t="str">
        <f>IF(Tabulka4[[#This Row],[kategorie]]="-","-",COUNTIFS(G$10:G189,Tabulka4[[#This Row],[m/ž]],L$10:L189,Tabulka4[[#This Row],[kategorie]]))</f>
        <v>-</v>
      </c>
      <c r="N189" s="57" t="str">
        <f>IF(AND(ISBLANK(H189),ISBLANK(I189),ISBLANK(J189)),"-",IF(K189&gt;=MAX(K$10:K189),"ok","chyba!!!"))</f>
        <v>-</v>
      </c>
    </row>
    <row r="190" spans="2:14" x14ac:dyDescent="0.2">
      <c r="B190" s="44">
        <v>181</v>
      </c>
      <c r="C190" s="45"/>
      <c r="D190" s="21" t="str">
        <f>IF(ISBLANK(Tabulka4[[#This Row],[start. č.]]),"-",IF(ISERROR(VLOOKUP(Tabulka4[[#This Row],[start. č.]],'3. REGISTRACE'!B:F,2,0)),"start. č. nebylo registrováno!",VLOOKUP(Tabulka4[[#This Row],[start. č.]],'3. REGISTRACE'!B:F,2,0)))</f>
        <v>-</v>
      </c>
      <c r="E190" s="18" t="str">
        <f>IF(ISBLANK(Tabulka4[[#This Row],[start. č.]]),"-",IF(ISERROR(VLOOKUP(Tabulka4[[#This Row],[start. č.]],'3. REGISTRACE'!B:F,3,0)),"-",VLOOKUP(Tabulka4[[#This Row],[start. č.]],'3. REGISTRACE'!B:F,3,0)))</f>
        <v>-</v>
      </c>
      <c r="F190" s="46" t="str">
        <f>IF(ISBLANK(Tabulka4[[#This Row],[start. č.]]),"-",IF(Tabulka4[[#This Row],[příjmení a jméno]]="start. č. nebylo registrováno!","-",IF(VLOOKUP(Tabulka4[[#This Row],[start. č.]],'3. REGISTRACE'!B:F,4,0)=0,"-",VLOOKUP(Tabulka4[[#This Row],[start. č.]],'3. REGISTRACE'!B:F,4,0))))</f>
        <v>-</v>
      </c>
      <c r="G190" s="18" t="str">
        <f>IF(ISBLANK(Tabulka4[[#This Row],[start. č.]]),"-",IF(Tabulka4[[#This Row],[příjmení a jméno]]="start. č. nebylo registrováno!","-",IF(VLOOKUP(Tabulka4[[#This Row],[start. č.]],'3. REGISTRACE'!B:F,5,0)=0,"-",VLOOKUP(Tabulka4[[#This Row],[start. č.]],'3. REGISTRACE'!B:F,5,0))))</f>
        <v>-</v>
      </c>
      <c r="H190" s="52"/>
      <c r="I190" s="48"/>
      <c r="J190" s="53"/>
      <c r="K190" s="42">
        <f>TIME(Tabulka4[[#This Row],[hod]],Tabulka4[[#This Row],[min]],Tabulka4[[#This Row],[sek]])</f>
        <v>0</v>
      </c>
      <c r="L190" s="18" t="str">
        <f>IF(ISBLANK(Tabulka4[[#This Row],[start. č.]]),"-",IF(Tabulka4[[#This Row],[příjmení a jméno]]="start. č. nebylo registrováno!","-",IF(VLOOKUP(Tabulka4[[#This Row],[start. č.]],'3. REGISTRACE'!B:G,6,0)=0,"-",VLOOKUP(Tabulka4[[#This Row],[start. č.]],'3. REGISTRACE'!B:G,6,0))))</f>
        <v>-</v>
      </c>
      <c r="M190" s="44" t="str">
        <f>IF(Tabulka4[[#This Row],[kategorie]]="-","-",COUNTIFS(G$10:G190,Tabulka4[[#This Row],[m/ž]],L$10:L190,Tabulka4[[#This Row],[kategorie]]))</f>
        <v>-</v>
      </c>
      <c r="N190" s="57" t="str">
        <f>IF(AND(ISBLANK(H190),ISBLANK(I190),ISBLANK(J190)),"-",IF(K190&gt;=MAX(K$10:K190),"ok","chyba!!!"))</f>
        <v>-</v>
      </c>
    </row>
    <row r="191" spans="2:14" x14ac:dyDescent="0.2">
      <c r="B191" s="44">
        <v>182</v>
      </c>
      <c r="C191" s="45"/>
      <c r="D191" s="21" t="str">
        <f>IF(ISBLANK(Tabulka4[[#This Row],[start. č.]]),"-",IF(ISERROR(VLOOKUP(Tabulka4[[#This Row],[start. č.]],'3. REGISTRACE'!B:F,2,0)),"start. č. nebylo registrováno!",VLOOKUP(Tabulka4[[#This Row],[start. č.]],'3. REGISTRACE'!B:F,2,0)))</f>
        <v>-</v>
      </c>
      <c r="E191" s="18" t="str">
        <f>IF(ISBLANK(Tabulka4[[#This Row],[start. č.]]),"-",IF(ISERROR(VLOOKUP(Tabulka4[[#This Row],[start. č.]],'3. REGISTRACE'!B:F,3,0)),"-",VLOOKUP(Tabulka4[[#This Row],[start. č.]],'3. REGISTRACE'!B:F,3,0)))</f>
        <v>-</v>
      </c>
      <c r="F191" s="46" t="str">
        <f>IF(ISBLANK(Tabulka4[[#This Row],[start. č.]]),"-",IF(Tabulka4[[#This Row],[příjmení a jméno]]="start. č. nebylo registrováno!","-",IF(VLOOKUP(Tabulka4[[#This Row],[start. č.]],'3. REGISTRACE'!B:F,4,0)=0,"-",VLOOKUP(Tabulka4[[#This Row],[start. č.]],'3. REGISTRACE'!B:F,4,0))))</f>
        <v>-</v>
      </c>
      <c r="G191" s="18" t="str">
        <f>IF(ISBLANK(Tabulka4[[#This Row],[start. č.]]),"-",IF(Tabulka4[[#This Row],[příjmení a jméno]]="start. č. nebylo registrováno!","-",IF(VLOOKUP(Tabulka4[[#This Row],[start. č.]],'3. REGISTRACE'!B:F,5,0)=0,"-",VLOOKUP(Tabulka4[[#This Row],[start. č.]],'3. REGISTRACE'!B:F,5,0))))</f>
        <v>-</v>
      </c>
      <c r="H191" s="52"/>
      <c r="I191" s="48"/>
      <c r="J191" s="53"/>
      <c r="K191" s="42">
        <f>TIME(Tabulka4[[#This Row],[hod]],Tabulka4[[#This Row],[min]],Tabulka4[[#This Row],[sek]])</f>
        <v>0</v>
      </c>
      <c r="L191" s="18" t="str">
        <f>IF(ISBLANK(Tabulka4[[#This Row],[start. č.]]),"-",IF(Tabulka4[[#This Row],[příjmení a jméno]]="start. č. nebylo registrováno!","-",IF(VLOOKUP(Tabulka4[[#This Row],[start. č.]],'3. REGISTRACE'!B:G,6,0)=0,"-",VLOOKUP(Tabulka4[[#This Row],[start. č.]],'3. REGISTRACE'!B:G,6,0))))</f>
        <v>-</v>
      </c>
      <c r="M191" s="44" t="str">
        <f>IF(Tabulka4[[#This Row],[kategorie]]="-","-",COUNTIFS(G$10:G191,Tabulka4[[#This Row],[m/ž]],L$10:L191,Tabulka4[[#This Row],[kategorie]]))</f>
        <v>-</v>
      </c>
      <c r="N191" s="57" t="str">
        <f>IF(AND(ISBLANK(H191),ISBLANK(I191),ISBLANK(J191)),"-",IF(K191&gt;=MAX(K$10:K191),"ok","chyba!!!"))</f>
        <v>-</v>
      </c>
    </row>
    <row r="192" spans="2:14" x14ac:dyDescent="0.2">
      <c r="B192" s="44">
        <v>183</v>
      </c>
      <c r="C192" s="45"/>
      <c r="D192" s="21" t="str">
        <f>IF(ISBLANK(Tabulka4[[#This Row],[start. č.]]),"-",IF(ISERROR(VLOOKUP(Tabulka4[[#This Row],[start. č.]],'3. REGISTRACE'!B:F,2,0)),"start. č. nebylo registrováno!",VLOOKUP(Tabulka4[[#This Row],[start. č.]],'3. REGISTRACE'!B:F,2,0)))</f>
        <v>-</v>
      </c>
      <c r="E192" s="18" t="str">
        <f>IF(ISBLANK(Tabulka4[[#This Row],[start. č.]]),"-",IF(ISERROR(VLOOKUP(Tabulka4[[#This Row],[start. č.]],'3. REGISTRACE'!B:F,3,0)),"-",VLOOKUP(Tabulka4[[#This Row],[start. č.]],'3. REGISTRACE'!B:F,3,0)))</f>
        <v>-</v>
      </c>
      <c r="F192" s="46" t="str">
        <f>IF(ISBLANK(Tabulka4[[#This Row],[start. č.]]),"-",IF(Tabulka4[[#This Row],[příjmení a jméno]]="start. č. nebylo registrováno!","-",IF(VLOOKUP(Tabulka4[[#This Row],[start. č.]],'3. REGISTRACE'!B:F,4,0)=0,"-",VLOOKUP(Tabulka4[[#This Row],[start. č.]],'3. REGISTRACE'!B:F,4,0))))</f>
        <v>-</v>
      </c>
      <c r="G192" s="18" t="str">
        <f>IF(ISBLANK(Tabulka4[[#This Row],[start. č.]]),"-",IF(Tabulka4[[#This Row],[příjmení a jméno]]="start. č. nebylo registrováno!","-",IF(VLOOKUP(Tabulka4[[#This Row],[start. č.]],'3. REGISTRACE'!B:F,5,0)=0,"-",VLOOKUP(Tabulka4[[#This Row],[start. č.]],'3. REGISTRACE'!B:F,5,0))))</f>
        <v>-</v>
      </c>
      <c r="H192" s="52"/>
      <c r="I192" s="48"/>
      <c r="J192" s="53"/>
      <c r="K192" s="42">
        <f>TIME(Tabulka4[[#This Row],[hod]],Tabulka4[[#This Row],[min]],Tabulka4[[#This Row],[sek]])</f>
        <v>0</v>
      </c>
      <c r="L192" s="18" t="str">
        <f>IF(ISBLANK(Tabulka4[[#This Row],[start. č.]]),"-",IF(Tabulka4[[#This Row],[příjmení a jméno]]="start. č. nebylo registrováno!","-",IF(VLOOKUP(Tabulka4[[#This Row],[start. č.]],'3. REGISTRACE'!B:G,6,0)=0,"-",VLOOKUP(Tabulka4[[#This Row],[start. č.]],'3. REGISTRACE'!B:G,6,0))))</f>
        <v>-</v>
      </c>
      <c r="M192" s="44" t="str">
        <f>IF(Tabulka4[[#This Row],[kategorie]]="-","-",COUNTIFS(G$10:G192,Tabulka4[[#This Row],[m/ž]],L$10:L192,Tabulka4[[#This Row],[kategorie]]))</f>
        <v>-</v>
      </c>
      <c r="N192" s="57" t="str">
        <f>IF(AND(ISBLANK(H192),ISBLANK(I192),ISBLANK(J192)),"-",IF(K192&gt;=MAX(K$10:K192),"ok","chyba!!!"))</f>
        <v>-</v>
      </c>
    </row>
    <row r="193" spans="2:14" x14ac:dyDescent="0.2">
      <c r="B193" s="44">
        <v>184</v>
      </c>
      <c r="C193" s="45"/>
      <c r="D193" s="21" t="str">
        <f>IF(ISBLANK(Tabulka4[[#This Row],[start. č.]]),"-",IF(ISERROR(VLOOKUP(Tabulka4[[#This Row],[start. č.]],'3. REGISTRACE'!B:F,2,0)),"start. č. nebylo registrováno!",VLOOKUP(Tabulka4[[#This Row],[start. č.]],'3. REGISTRACE'!B:F,2,0)))</f>
        <v>-</v>
      </c>
      <c r="E193" s="18" t="str">
        <f>IF(ISBLANK(Tabulka4[[#This Row],[start. č.]]),"-",IF(ISERROR(VLOOKUP(Tabulka4[[#This Row],[start. č.]],'3. REGISTRACE'!B:F,3,0)),"-",VLOOKUP(Tabulka4[[#This Row],[start. č.]],'3. REGISTRACE'!B:F,3,0)))</f>
        <v>-</v>
      </c>
      <c r="F193" s="46" t="str">
        <f>IF(ISBLANK(Tabulka4[[#This Row],[start. č.]]),"-",IF(Tabulka4[[#This Row],[příjmení a jméno]]="start. č. nebylo registrováno!","-",IF(VLOOKUP(Tabulka4[[#This Row],[start. č.]],'3. REGISTRACE'!B:F,4,0)=0,"-",VLOOKUP(Tabulka4[[#This Row],[start. č.]],'3. REGISTRACE'!B:F,4,0))))</f>
        <v>-</v>
      </c>
      <c r="G193" s="18" t="str">
        <f>IF(ISBLANK(Tabulka4[[#This Row],[start. č.]]),"-",IF(Tabulka4[[#This Row],[příjmení a jméno]]="start. č. nebylo registrováno!","-",IF(VLOOKUP(Tabulka4[[#This Row],[start. č.]],'3. REGISTRACE'!B:F,5,0)=0,"-",VLOOKUP(Tabulka4[[#This Row],[start. č.]],'3. REGISTRACE'!B:F,5,0))))</f>
        <v>-</v>
      </c>
      <c r="H193" s="52"/>
      <c r="I193" s="48"/>
      <c r="J193" s="53"/>
      <c r="K193" s="42">
        <f>TIME(Tabulka4[[#This Row],[hod]],Tabulka4[[#This Row],[min]],Tabulka4[[#This Row],[sek]])</f>
        <v>0</v>
      </c>
      <c r="L193" s="18" t="str">
        <f>IF(ISBLANK(Tabulka4[[#This Row],[start. č.]]),"-",IF(Tabulka4[[#This Row],[příjmení a jméno]]="start. č. nebylo registrováno!","-",IF(VLOOKUP(Tabulka4[[#This Row],[start. č.]],'3. REGISTRACE'!B:G,6,0)=0,"-",VLOOKUP(Tabulka4[[#This Row],[start. č.]],'3. REGISTRACE'!B:G,6,0))))</f>
        <v>-</v>
      </c>
      <c r="M193" s="44" t="str">
        <f>IF(Tabulka4[[#This Row],[kategorie]]="-","-",COUNTIFS(G$10:G193,Tabulka4[[#This Row],[m/ž]],L$10:L193,Tabulka4[[#This Row],[kategorie]]))</f>
        <v>-</v>
      </c>
      <c r="N193" s="57" t="str">
        <f>IF(AND(ISBLANK(H193),ISBLANK(I193),ISBLANK(J193)),"-",IF(K193&gt;=MAX(K$10:K193),"ok","chyba!!!"))</f>
        <v>-</v>
      </c>
    </row>
    <row r="194" spans="2:14" x14ac:dyDescent="0.2">
      <c r="B194" s="44">
        <v>185</v>
      </c>
      <c r="C194" s="45"/>
      <c r="D194" s="21" t="str">
        <f>IF(ISBLANK(Tabulka4[[#This Row],[start. č.]]),"-",IF(ISERROR(VLOOKUP(Tabulka4[[#This Row],[start. č.]],'3. REGISTRACE'!B:F,2,0)),"start. č. nebylo registrováno!",VLOOKUP(Tabulka4[[#This Row],[start. č.]],'3. REGISTRACE'!B:F,2,0)))</f>
        <v>-</v>
      </c>
      <c r="E194" s="18" t="str">
        <f>IF(ISBLANK(Tabulka4[[#This Row],[start. č.]]),"-",IF(ISERROR(VLOOKUP(Tabulka4[[#This Row],[start. č.]],'3. REGISTRACE'!B:F,3,0)),"-",VLOOKUP(Tabulka4[[#This Row],[start. č.]],'3. REGISTRACE'!B:F,3,0)))</f>
        <v>-</v>
      </c>
      <c r="F194" s="46" t="str">
        <f>IF(ISBLANK(Tabulka4[[#This Row],[start. č.]]),"-",IF(Tabulka4[[#This Row],[příjmení a jméno]]="start. č. nebylo registrováno!","-",IF(VLOOKUP(Tabulka4[[#This Row],[start. č.]],'3. REGISTRACE'!B:F,4,0)=0,"-",VLOOKUP(Tabulka4[[#This Row],[start. č.]],'3. REGISTRACE'!B:F,4,0))))</f>
        <v>-</v>
      </c>
      <c r="G194" s="18" t="str">
        <f>IF(ISBLANK(Tabulka4[[#This Row],[start. č.]]),"-",IF(Tabulka4[[#This Row],[příjmení a jméno]]="start. č. nebylo registrováno!","-",IF(VLOOKUP(Tabulka4[[#This Row],[start. č.]],'3. REGISTRACE'!B:F,5,0)=0,"-",VLOOKUP(Tabulka4[[#This Row],[start. č.]],'3. REGISTRACE'!B:F,5,0))))</f>
        <v>-</v>
      </c>
      <c r="H194" s="52"/>
      <c r="I194" s="48"/>
      <c r="J194" s="53"/>
      <c r="K194" s="42">
        <f>TIME(Tabulka4[[#This Row],[hod]],Tabulka4[[#This Row],[min]],Tabulka4[[#This Row],[sek]])</f>
        <v>0</v>
      </c>
      <c r="L194" s="18" t="str">
        <f>IF(ISBLANK(Tabulka4[[#This Row],[start. č.]]),"-",IF(Tabulka4[[#This Row],[příjmení a jméno]]="start. č. nebylo registrováno!","-",IF(VLOOKUP(Tabulka4[[#This Row],[start. č.]],'3. REGISTRACE'!B:G,6,0)=0,"-",VLOOKUP(Tabulka4[[#This Row],[start. č.]],'3. REGISTRACE'!B:G,6,0))))</f>
        <v>-</v>
      </c>
      <c r="M194" s="44" t="str">
        <f>IF(Tabulka4[[#This Row],[kategorie]]="-","-",COUNTIFS(G$10:G194,Tabulka4[[#This Row],[m/ž]],L$10:L194,Tabulka4[[#This Row],[kategorie]]))</f>
        <v>-</v>
      </c>
      <c r="N194" s="57" t="str">
        <f>IF(AND(ISBLANK(H194),ISBLANK(I194),ISBLANK(J194)),"-",IF(K194&gt;=MAX(K$10:K194),"ok","chyba!!!"))</f>
        <v>-</v>
      </c>
    </row>
    <row r="195" spans="2:14" x14ac:dyDescent="0.2">
      <c r="B195" s="44">
        <v>186</v>
      </c>
      <c r="C195" s="45"/>
      <c r="D195" s="21" t="str">
        <f>IF(ISBLANK(Tabulka4[[#This Row],[start. č.]]),"-",IF(ISERROR(VLOOKUP(Tabulka4[[#This Row],[start. č.]],'3. REGISTRACE'!B:F,2,0)),"start. č. nebylo registrováno!",VLOOKUP(Tabulka4[[#This Row],[start. č.]],'3. REGISTRACE'!B:F,2,0)))</f>
        <v>-</v>
      </c>
      <c r="E195" s="18" t="str">
        <f>IF(ISBLANK(Tabulka4[[#This Row],[start. č.]]),"-",IF(ISERROR(VLOOKUP(Tabulka4[[#This Row],[start. č.]],'3. REGISTRACE'!B:F,3,0)),"-",VLOOKUP(Tabulka4[[#This Row],[start. č.]],'3. REGISTRACE'!B:F,3,0)))</f>
        <v>-</v>
      </c>
      <c r="F195" s="46" t="str">
        <f>IF(ISBLANK(Tabulka4[[#This Row],[start. č.]]),"-",IF(Tabulka4[[#This Row],[příjmení a jméno]]="start. č. nebylo registrováno!","-",IF(VLOOKUP(Tabulka4[[#This Row],[start. č.]],'3. REGISTRACE'!B:F,4,0)=0,"-",VLOOKUP(Tabulka4[[#This Row],[start. č.]],'3. REGISTRACE'!B:F,4,0))))</f>
        <v>-</v>
      </c>
      <c r="G195" s="18" t="str">
        <f>IF(ISBLANK(Tabulka4[[#This Row],[start. č.]]),"-",IF(Tabulka4[[#This Row],[příjmení a jméno]]="start. č. nebylo registrováno!","-",IF(VLOOKUP(Tabulka4[[#This Row],[start. č.]],'3. REGISTRACE'!B:F,5,0)=0,"-",VLOOKUP(Tabulka4[[#This Row],[start. č.]],'3. REGISTRACE'!B:F,5,0))))</f>
        <v>-</v>
      </c>
      <c r="H195" s="52"/>
      <c r="I195" s="48"/>
      <c r="J195" s="53"/>
      <c r="K195" s="42">
        <f>TIME(Tabulka4[[#This Row],[hod]],Tabulka4[[#This Row],[min]],Tabulka4[[#This Row],[sek]])</f>
        <v>0</v>
      </c>
      <c r="L195" s="18" t="str">
        <f>IF(ISBLANK(Tabulka4[[#This Row],[start. č.]]),"-",IF(Tabulka4[[#This Row],[příjmení a jméno]]="start. č. nebylo registrováno!","-",IF(VLOOKUP(Tabulka4[[#This Row],[start. č.]],'3. REGISTRACE'!B:G,6,0)=0,"-",VLOOKUP(Tabulka4[[#This Row],[start. č.]],'3. REGISTRACE'!B:G,6,0))))</f>
        <v>-</v>
      </c>
      <c r="M195" s="44" t="str">
        <f>IF(Tabulka4[[#This Row],[kategorie]]="-","-",COUNTIFS(G$10:G195,Tabulka4[[#This Row],[m/ž]],L$10:L195,Tabulka4[[#This Row],[kategorie]]))</f>
        <v>-</v>
      </c>
      <c r="N195" s="57" t="str">
        <f>IF(AND(ISBLANK(H195),ISBLANK(I195),ISBLANK(J195)),"-",IF(K195&gt;=MAX(K$10:K195),"ok","chyba!!!"))</f>
        <v>-</v>
      </c>
    </row>
    <row r="196" spans="2:14" x14ac:dyDescent="0.2">
      <c r="B196" s="44">
        <v>187</v>
      </c>
      <c r="C196" s="45"/>
      <c r="D196" s="21" t="str">
        <f>IF(ISBLANK(Tabulka4[[#This Row],[start. č.]]),"-",IF(ISERROR(VLOOKUP(Tabulka4[[#This Row],[start. č.]],'3. REGISTRACE'!B:F,2,0)),"start. č. nebylo registrováno!",VLOOKUP(Tabulka4[[#This Row],[start. č.]],'3. REGISTRACE'!B:F,2,0)))</f>
        <v>-</v>
      </c>
      <c r="E196" s="18" t="str">
        <f>IF(ISBLANK(Tabulka4[[#This Row],[start. č.]]),"-",IF(ISERROR(VLOOKUP(Tabulka4[[#This Row],[start. č.]],'3. REGISTRACE'!B:F,3,0)),"-",VLOOKUP(Tabulka4[[#This Row],[start. č.]],'3. REGISTRACE'!B:F,3,0)))</f>
        <v>-</v>
      </c>
      <c r="F196" s="46" t="str">
        <f>IF(ISBLANK(Tabulka4[[#This Row],[start. č.]]),"-",IF(Tabulka4[[#This Row],[příjmení a jméno]]="start. č. nebylo registrováno!","-",IF(VLOOKUP(Tabulka4[[#This Row],[start. č.]],'3. REGISTRACE'!B:F,4,0)=0,"-",VLOOKUP(Tabulka4[[#This Row],[start. č.]],'3. REGISTRACE'!B:F,4,0))))</f>
        <v>-</v>
      </c>
      <c r="G196" s="18" t="str">
        <f>IF(ISBLANK(Tabulka4[[#This Row],[start. č.]]),"-",IF(Tabulka4[[#This Row],[příjmení a jméno]]="start. č. nebylo registrováno!","-",IF(VLOOKUP(Tabulka4[[#This Row],[start. č.]],'3. REGISTRACE'!B:F,5,0)=0,"-",VLOOKUP(Tabulka4[[#This Row],[start. č.]],'3. REGISTRACE'!B:F,5,0))))</f>
        <v>-</v>
      </c>
      <c r="H196" s="52"/>
      <c r="I196" s="48"/>
      <c r="J196" s="53"/>
      <c r="K196" s="42">
        <f>TIME(Tabulka4[[#This Row],[hod]],Tabulka4[[#This Row],[min]],Tabulka4[[#This Row],[sek]])</f>
        <v>0</v>
      </c>
      <c r="L196" s="18" t="str">
        <f>IF(ISBLANK(Tabulka4[[#This Row],[start. č.]]),"-",IF(Tabulka4[[#This Row],[příjmení a jméno]]="start. č. nebylo registrováno!","-",IF(VLOOKUP(Tabulka4[[#This Row],[start. č.]],'3. REGISTRACE'!B:G,6,0)=0,"-",VLOOKUP(Tabulka4[[#This Row],[start. č.]],'3. REGISTRACE'!B:G,6,0))))</f>
        <v>-</v>
      </c>
      <c r="M196" s="44" t="str">
        <f>IF(Tabulka4[[#This Row],[kategorie]]="-","-",COUNTIFS(G$10:G196,Tabulka4[[#This Row],[m/ž]],L$10:L196,Tabulka4[[#This Row],[kategorie]]))</f>
        <v>-</v>
      </c>
      <c r="N196" s="57" t="str">
        <f>IF(AND(ISBLANK(H196),ISBLANK(I196),ISBLANK(J196)),"-",IF(K196&gt;=MAX(K$10:K196),"ok","chyba!!!"))</f>
        <v>-</v>
      </c>
    </row>
    <row r="197" spans="2:14" x14ac:dyDescent="0.2">
      <c r="B197" s="44">
        <v>188</v>
      </c>
      <c r="C197" s="45"/>
      <c r="D197" s="21" t="str">
        <f>IF(ISBLANK(Tabulka4[[#This Row],[start. č.]]),"-",IF(ISERROR(VLOOKUP(Tabulka4[[#This Row],[start. č.]],'3. REGISTRACE'!B:F,2,0)),"start. č. nebylo registrováno!",VLOOKUP(Tabulka4[[#This Row],[start. č.]],'3. REGISTRACE'!B:F,2,0)))</f>
        <v>-</v>
      </c>
      <c r="E197" s="18" t="str">
        <f>IF(ISBLANK(Tabulka4[[#This Row],[start. č.]]),"-",IF(ISERROR(VLOOKUP(Tabulka4[[#This Row],[start. č.]],'3. REGISTRACE'!B:F,3,0)),"-",VLOOKUP(Tabulka4[[#This Row],[start. č.]],'3. REGISTRACE'!B:F,3,0)))</f>
        <v>-</v>
      </c>
      <c r="F197" s="46" t="str">
        <f>IF(ISBLANK(Tabulka4[[#This Row],[start. č.]]),"-",IF(Tabulka4[[#This Row],[příjmení a jméno]]="start. č. nebylo registrováno!","-",IF(VLOOKUP(Tabulka4[[#This Row],[start. č.]],'3. REGISTRACE'!B:F,4,0)=0,"-",VLOOKUP(Tabulka4[[#This Row],[start. č.]],'3. REGISTRACE'!B:F,4,0))))</f>
        <v>-</v>
      </c>
      <c r="G197" s="18" t="str">
        <f>IF(ISBLANK(Tabulka4[[#This Row],[start. č.]]),"-",IF(Tabulka4[[#This Row],[příjmení a jméno]]="start. č. nebylo registrováno!","-",IF(VLOOKUP(Tabulka4[[#This Row],[start. č.]],'3. REGISTRACE'!B:F,5,0)=0,"-",VLOOKUP(Tabulka4[[#This Row],[start. č.]],'3. REGISTRACE'!B:F,5,0))))</f>
        <v>-</v>
      </c>
      <c r="H197" s="52"/>
      <c r="I197" s="48"/>
      <c r="J197" s="53"/>
      <c r="K197" s="42">
        <f>TIME(Tabulka4[[#This Row],[hod]],Tabulka4[[#This Row],[min]],Tabulka4[[#This Row],[sek]])</f>
        <v>0</v>
      </c>
      <c r="L197" s="18" t="str">
        <f>IF(ISBLANK(Tabulka4[[#This Row],[start. č.]]),"-",IF(Tabulka4[[#This Row],[příjmení a jméno]]="start. č. nebylo registrováno!","-",IF(VLOOKUP(Tabulka4[[#This Row],[start. č.]],'3. REGISTRACE'!B:G,6,0)=0,"-",VLOOKUP(Tabulka4[[#This Row],[start. č.]],'3. REGISTRACE'!B:G,6,0))))</f>
        <v>-</v>
      </c>
      <c r="M197" s="44" t="str">
        <f>IF(Tabulka4[[#This Row],[kategorie]]="-","-",COUNTIFS(G$10:G197,Tabulka4[[#This Row],[m/ž]],L$10:L197,Tabulka4[[#This Row],[kategorie]]))</f>
        <v>-</v>
      </c>
      <c r="N197" s="57" t="str">
        <f>IF(AND(ISBLANK(H197),ISBLANK(I197),ISBLANK(J197)),"-",IF(K197&gt;=MAX(K$10:K197),"ok","chyba!!!"))</f>
        <v>-</v>
      </c>
    </row>
    <row r="198" spans="2:14" x14ac:dyDescent="0.2">
      <c r="B198" s="44">
        <v>189</v>
      </c>
      <c r="C198" s="45"/>
      <c r="D198" s="21" t="str">
        <f>IF(ISBLANK(Tabulka4[[#This Row],[start. č.]]),"-",IF(ISERROR(VLOOKUP(Tabulka4[[#This Row],[start. č.]],'3. REGISTRACE'!B:F,2,0)),"start. č. nebylo registrováno!",VLOOKUP(Tabulka4[[#This Row],[start. č.]],'3. REGISTRACE'!B:F,2,0)))</f>
        <v>-</v>
      </c>
      <c r="E198" s="18" t="str">
        <f>IF(ISBLANK(Tabulka4[[#This Row],[start. č.]]),"-",IF(ISERROR(VLOOKUP(Tabulka4[[#This Row],[start. č.]],'3. REGISTRACE'!B:F,3,0)),"-",VLOOKUP(Tabulka4[[#This Row],[start. č.]],'3. REGISTRACE'!B:F,3,0)))</f>
        <v>-</v>
      </c>
      <c r="F198" s="46" t="str">
        <f>IF(ISBLANK(Tabulka4[[#This Row],[start. č.]]),"-",IF(Tabulka4[[#This Row],[příjmení a jméno]]="start. č. nebylo registrováno!","-",IF(VLOOKUP(Tabulka4[[#This Row],[start. č.]],'3. REGISTRACE'!B:F,4,0)=0,"-",VLOOKUP(Tabulka4[[#This Row],[start. č.]],'3. REGISTRACE'!B:F,4,0))))</f>
        <v>-</v>
      </c>
      <c r="G198" s="18" t="str">
        <f>IF(ISBLANK(Tabulka4[[#This Row],[start. č.]]),"-",IF(Tabulka4[[#This Row],[příjmení a jméno]]="start. č. nebylo registrováno!","-",IF(VLOOKUP(Tabulka4[[#This Row],[start. č.]],'3. REGISTRACE'!B:F,5,0)=0,"-",VLOOKUP(Tabulka4[[#This Row],[start. č.]],'3. REGISTRACE'!B:F,5,0))))</f>
        <v>-</v>
      </c>
      <c r="H198" s="52"/>
      <c r="I198" s="48"/>
      <c r="J198" s="53"/>
      <c r="K198" s="42">
        <f>TIME(Tabulka4[[#This Row],[hod]],Tabulka4[[#This Row],[min]],Tabulka4[[#This Row],[sek]])</f>
        <v>0</v>
      </c>
      <c r="L198" s="18" t="str">
        <f>IF(ISBLANK(Tabulka4[[#This Row],[start. č.]]),"-",IF(Tabulka4[[#This Row],[příjmení a jméno]]="start. č. nebylo registrováno!","-",IF(VLOOKUP(Tabulka4[[#This Row],[start. č.]],'3. REGISTRACE'!B:G,6,0)=0,"-",VLOOKUP(Tabulka4[[#This Row],[start. č.]],'3. REGISTRACE'!B:G,6,0))))</f>
        <v>-</v>
      </c>
      <c r="M198" s="44" t="str">
        <f>IF(Tabulka4[[#This Row],[kategorie]]="-","-",COUNTIFS(G$10:G198,Tabulka4[[#This Row],[m/ž]],L$10:L198,Tabulka4[[#This Row],[kategorie]]))</f>
        <v>-</v>
      </c>
      <c r="N198" s="57" t="str">
        <f>IF(AND(ISBLANK(H198),ISBLANK(I198),ISBLANK(J198)),"-",IF(K198&gt;=MAX(K$10:K198),"ok","chyba!!!"))</f>
        <v>-</v>
      </c>
    </row>
    <row r="199" spans="2:14" x14ac:dyDescent="0.2">
      <c r="B199" s="44">
        <v>190</v>
      </c>
      <c r="C199" s="45"/>
      <c r="D199" s="21" t="str">
        <f>IF(ISBLANK(Tabulka4[[#This Row],[start. č.]]),"-",IF(ISERROR(VLOOKUP(Tabulka4[[#This Row],[start. č.]],'3. REGISTRACE'!B:F,2,0)),"start. č. nebylo registrováno!",VLOOKUP(Tabulka4[[#This Row],[start. č.]],'3. REGISTRACE'!B:F,2,0)))</f>
        <v>-</v>
      </c>
      <c r="E199" s="18" t="str">
        <f>IF(ISBLANK(Tabulka4[[#This Row],[start. č.]]),"-",IF(ISERROR(VLOOKUP(Tabulka4[[#This Row],[start. č.]],'3. REGISTRACE'!B:F,3,0)),"-",VLOOKUP(Tabulka4[[#This Row],[start. č.]],'3. REGISTRACE'!B:F,3,0)))</f>
        <v>-</v>
      </c>
      <c r="F199" s="46" t="str">
        <f>IF(ISBLANK(Tabulka4[[#This Row],[start. č.]]),"-",IF(Tabulka4[[#This Row],[příjmení a jméno]]="start. č. nebylo registrováno!","-",IF(VLOOKUP(Tabulka4[[#This Row],[start. č.]],'3. REGISTRACE'!B:F,4,0)=0,"-",VLOOKUP(Tabulka4[[#This Row],[start. č.]],'3. REGISTRACE'!B:F,4,0))))</f>
        <v>-</v>
      </c>
      <c r="G199" s="18" t="str">
        <f>IF(ISBLANK(Tabulka4[[#This Row],[start. č.]]),"-",IF(Tabulka4[[#This Row],[příjmení a jméno]]="start. č. nebylo registrováno!","-",IF(VLOOKUP(Tabulka4[[#This Row],[start. č.]],'3. REGISTRACE'!B:F,5,0)=0,"-",VLOOKUP(Tabulka4[[#This Row],[start. č.]],'3. REGISTRACE'!B:F,5,0))))</f>
        <v>-</v>
      </c>
      <c r="H199" s="52"/>
      <c r="I199" s="48"/>
      <c r="J199" s="53"/>
      <c r="K199" s="42">
        <f>TIME(Tabulka4[[#This Row],[hod]],Tabulka4[[#This Row],[min]],Tabulka4[[#This Row],[sek]])</f>
        <v>0</v>
      </c>
      <c r="L199" s="18" t="str">
        <f>IF(ISBLANK(Tabulka4[[#This Row],[start. č.]]),"-",IF(Tabulka4[[#This Row],[příjmení a jméno]]="start. č. nebylo registrováno!","-",IF(VLOOKUP(Tabulka4[[#This Row],[start. č.]],'3. REGISTRACE'!B:G,6,0)=0,"-",VLOOKUP(Tabulka4[[#This Row],[start. č.]],'3. REGISTRACE'!B:G,6,0))))</f>
        <v>-</v>
      </c>
      <c r="M199" s="44" t="str">
        <f>IF(Tabulka4[[#This Row],[kategorie]]="-","-",COUNTIFS(G$10:G199,Tabulka4[[#This Row],[m/ž]],L$10:L199,Tabulka4[[#This Row],[kategorie]]))</f>
        <v>-</v>
      </c>
      <c r="N199" s="57" t="str">
        <f>IF(AND(ISBLANK(H199),ISBLANK(I199),ISBLANK(J199)),"-",IF(K199&gt;=MAX(K$10:K199),"ok","chyba!!!"))</f>
        <v>-</v>
      </c>
    </row>
    <row r="200" spans="2:14" x14ac:dyDescent="0.2">
      <c r="B200" s="44">
        <v>191</v>
      </c>
      <c r="C200" s="45"/>
      <c r="D200" s="21" t="str">
        <f>IF(ISBLANK(Tabulka4[[#This Row],[start. č.]]),"-",IF(ISERROR(VLOOKUP(Tabulka4[[#This Row],[start. č.]],'3. REGISTRACE'!B:F,2,0)),"start. č. nebylo registrováno!",VLOOKUP(Tabulka4[[#This Row],[start. č.]],'3. REGISTRACE'!B:F,2,0)))</f>
        <v>-</v>
      </c>
      <c r="E200" s="18" t="str">
        <f>IF(ISBLANK(Tabulka4[[#This Row],[start. č.]]),"-",IF(ISERROR(VLOOKUP(Tabulka4[[#This Row],[start. č.]],'3. REGISTRACE'!B:F,3,0)),"-",VLOOKUP(Tabulka4[[#This Row],[start. č.]],'3. REGISTRACE'!B:F,3,0)))</f>
        <v>-</v>
      </c>
      <c r="F200" s="46" t="str">
        <f>IF(ISBLANK(Tabulka4[[#This Row],[start. č.]]),"-",IF(Tabulka4[[#This Row],[příjmení a jméno]]="start. č. nebylo registrováno!","-",IF(VLOOKUP(Tabulka4[[#This Row],[start. č.]],'3. REGISTRACE'!B:F,4,0)=0,"-",VLOOKUP(Tabulka4[[#This Row],[start. č.]],'3. REGISTRACE'!B:F,4,0))))</f>
        <v>-</v>
      </c>
      <c r="G200" s="18" t="str">
        <f>IF(ISBLANK(Tabulka4[[#This Row],[start. č.]]),"-",IF(Tabulka4[[#This Row],[příjmení a jméno]]="start. č. nebylo registrováno!","-",IF(VLOOKUP(Tabulka4[[#This Row],[start. č.]],'3. REGISTRACE'!B:F,5,0)=0,"-",VLOOKUP(Tabulka4[[#This Row],[start. č.]],'3. REGISTRACE'!B:F,5,0))))</f>
        <v>-</v>
      </c>
      <c r="H200" s="52"/>
      <c r="I200" s="48"/>
      <c r="J200" s="53"/>
      <c r="K200" s="42">
        <f>TIME(Tabulka4[[#This Row],[hod]],Tabulka4[[#This Row],[min]],Tabulka4[[#This Row],[sek]])</f>
        <v>0</v>
      </c>
      <c r="L200" s="18" t="str">
        <f>IF(ISBLANK(Tabulka4[[#This Row],[start. č.]]),"-",IF(Tabulka4[[#This Row],[příjmení a jméno]]="start. č. nebylo registrováno!","-",IF(VLOOKUP(Tabulka4[[#This Row],[start. č.]],'3. REGISTRACE'!B:G,6,0)=0,"-",VLOOKUP(Tabulka4[[#This Row],[start. č.]],'3. REGISTRACE'!B:G,6,0))))</f>
        <v>-</v>
      </c>
      <c r="M200" s="44" t="str">
        <f>IF(Tabulka4[[#This Row],[kategorie]]="-","-",COUNTIFS(G$10:G200,Tabulka4[[#This Row],[m/ž]],L$10:L200,Tabulka4[[#This Row],[kategorie]]))</f>
        <v>-</v>
      </c>
      <c r="N200" s="57" t="str">
        <f>IF(AND(ISBLANK(H200),ISBLANK(I200),ISBLANK(J200)),"-",IF(K200&gt;=MAX(K$10:K200),"ok","chyba!!!"))</f>
        <v>-</v>
      </c>
    </row>
    <row r="201" spans="2:14" x14ac:dyDescent="0.2">
      <c r="B201" s="44">
        <v>192</v>
      </c>
      <c r="C201" s="45"/>
      <c r="D201" s="21" t="str">
        <f>IF(ISBLANK(Tabulka4[[#This Row],[start. č.]]),"-",IF(ISERROR(VLOOKUP(Tabulka4[[#This Row],[start. č.]],'3. REGISTRACE'!B:F,2,0)),"start. č. nebylo registrováno!",VLOOKUP(Tabulka4[[#This Row],[start. č.]],'3. REGISTRACE'!B:F,2,0)))</f>
        <v>-</v>
      </c>
      <c r="E201" s="18" t="str">
        <f>IF(ISBLANK(Tabulka4[[#This Row],[start. č.]]),"-",IF(ISERROR(VLOOKUP(Tabulka4[[#This Row],[start. č.]],'3. REGISTRACE'!B:F,3,0)),"-",VLOOKUP(Tabulka4[[#This Row],[start. č.]],'3. REGISTRACE'!B:F,3,0)))</f>
        <v>-</v>
      </c>
      <c r="F201" s="46" t="str">
        <f>IF(ISBLANK(Tabulka4[[#This Row],[start. č.]]),"-",IF(Tabulka4[[#This Row],[příjmení a jméno]]="start. č. nebylo registrováno!","-",IF(VLOOKUP(Tabulka4[[#This Row],[start. č.]],'3. REGISTRACE'!B:F,4,0)=0,"-",VLOOKUP(Tabulka4[[#This Row],[start. č.]],'3. REGISTRACE'!B:F,4,0))))</f>
        <v>-</v>
      </c>
      <c r="G201" s="18" t="str">
        <f>IF(ISBLANK(Tabulka4[[#This Row],[start. č.]]),"-",IF(Tabulka4[[#This Row],[příjmení a jméno]]="start. č. nebylo registrováno!","-",IF(VLOOKUP(Tabulka4[[#This Row],[start. č.]],'3. REGISTRACE'!B:F,5,0)=0,"-",VLOOKUP(Tabulka4[[#This Row],[start. č.]],'3. REGISTRACE'!B:F,5,0))))</f>
        <v>-</v>
      </c>
      <c r="H201" s="52"/>
      <c r="I201" s="48"/>
      <c r="J201" s="53"/>
      <c r="K201" s="42">
        <f>TIME(Tabulka4[[#This Row],[hod]],Tabulka4[[#This Row],[min]],Tabulka4[[#This Row],[sek]])</f>
        <v>0</v>
      </c>
      <c r="L201" s="18" t="str">
        <f>IF(ISBLANK(Tabulka4[[#This Row],[start. č.]]),"-",IF(Tabulka4[[#This Row],[příjmení a jméno]]="start. č. nebylo registrováno!","-",IF(VLOOKUP(Tabulka4[[#This Row],[start. č.]],'3. REGISTRACE'!B:G,6,0)=0,"-",VLOOKUP(Tabulka4[[#This Row],[start. č.]],'3. REGISTRACE'!B:G,6,0))))</f>
        <v>-</v>
      </c>
      <c r="M201" s="44" t="str">
        <f>IF(Tabulka4[[#This Row],[kategorie]]="-","-",COUNTIFS(G$10:G201,Tabulka4[[#This Row],[m/ž]],L$10:L201,Tabulka4[[#This Row],[kategorie]]))</f>
        <v>-</v>
      </c>
      <c r="N201" s="57" t="str">
        <f>IF(AND(ISBLANK(H201),ISBLANK(I201),ISBLANK(J201)),"-",IF(K201&gt;=MAX(K$10:K201),"ok","chyba!!!"))</f>
        <v>-</v>
      </c>
    </row>
    <row r="202" spans="2:14" x14ac:dyDescent="0.2">
      <c r="B202" s="44">
        <v>193</v>
      </c>
      <c r="C202" s="45"/>
      <c r="D202" s="21" t="str">
        <f>IF(ISBLANK(Tabulka4[[#This Row],[start. č.]]),"-",IF(ISERROR(VLOOKUP(Tabulka4[[#This Row],[start. č.]],'3. REGISTRACE'!B:F,2,0)),"start. č. nebylo registrováno!",VLOOKUP(Tabulka4[[#This Row],[start. č.]],'3. REGISTRACE'!B:F,2,0)))</f>
        <v>-</v>
      </c>
      <c r="E202" s="18" t="str">
        <f>IF(ISBLANK(Tabulka4[[#This Row],[start. č.]]),"-",IF(ISERROR(VLOOKUP(Tabulka4[[#This Row],[start. č.]],'3. REGISTRACE'!B:F,3,0)),"-",VLOOKUP(Tabulka4[[#This Row],[start. č.]],'3. REGISTRACE'!B:F,3,0)))</f>
        <v>-</v>
      </c>
      <c r="F202" s="46" t="str">
        <f>IF(ISBLANK(Tabulka4[[#This Row],[start. č.]]),"-",IF(Tabulka4[[#This Row],[příjmení a jméno]]="start. č. nebylo registrováno!","-",IF(VLOOKUP(Tabulka4[[#This Row],[start. č.]],'3. REGISTRACE'!B:F,4,0)=0,"-",VLOOKUP(Tabulka4[[#This Row],[start. č.]],'3. REGISTRACE'!B:F,4,0))))</f>
        <v>-</v>
      </c>
      <c r="G202" s="18" t="str">
        <f>IF(ISBLANK(Tabulka4[[#This Row],[start. č.]]),"-",IF(Tabulka4[[#This Row],[příjmení a jméno]]="start. č. nebylo registrováno!","-",IF(VLOOKUP(Tabulka4[[#This Row],[start. č.]],'3. REGISTRACE'!B:F,5,0)=0,"-",VLOOKUP(Tabulka4[[#This Row],[start. č.]],'3. REGISTRACE'!B:F,5,0))))</f>
        <v>-</v>
      </c>
      <c r="H202" s="52"/>
      <c r="I202" s="48"/>
      <c r="J202" s="53"/>
      <c r="K202" s="42">
        <f>TIME(Tabulka4[[#This Row],[hod]],Tabulka4[[#This Row],[min]],Tabulka4[[#This Row],[sek]])</f>
        <v>0</v>
      </c>
      <c r="L202" s="18" t="str">
        <f>IF(ISBLANK(Tabulka4[[#This Row],[start. č.]]),"-",IF(Tabulka4[[#This Row],[příjmení a jméno]]="start. č. nebylo registrováno!","-",IF(VLOOKUP(Tabulka4[[#This Row],[start. č.]],'3. REGISTRACE'!B:G,6,0)=0,"-",VLOOKUP(Tabulka4[[#This Row],[start. č.]],'3. REGISTRACE'!B:G,6,0))))</f>
        <v>-</v>
      </c>
      <c r="M202" s="44" t="str">
        <f>IF(Tabulka4[[#This Row],[kategorie]]="-","-",COUNTIFS(G$10:G202,Tabulka4[[#This Row],[m/ž]],L$10:L202,Tabulka4[[#This Row],[kategorie]]))</f>
        <v>-</v>
      </c>
      <c r="N202" s="57" t="str">
        <f>IF(AND(ISBLANK(H202),ISBLANK(I202),ISBLANK(J202)),"-",IF(K202&gt;=MAX(K$10:K202),"ok","chyba!!!"))</f>
        <v>-</v>
      </c>
    </row>
    <row r="203" spans="2:14" x14ac:dyDescent="0.2">
      <c r="B203" s="44">
        <v>194</v>
      </c>
      <c r="C203" s="45"/>
      <c r="D203" s="21" t="str">
        <f>IF(ISBLANK(Tabulka4[[#This Row],[start. č.]]),"-",IF(ISERROR(VLOOKUP(Tabulka4[[#This Row],[start. č.]],'3. REGISTRACE'!B:F,2,0)),"start. č. nebylo registrováno!",VLOOKUP(Tabulka4[[#This Row],[start. č.]],'3. REGISTRACE'!B:F,2,0)))</f>
        <v>-</v>
      </c>
      <c r="E203" s="18" t="str">
        <f>IF(ISBLANK(Tabulka4[[#This Row],[start. č.]]),"-",IF(ISERROR(VLOOKUP(Tabulka4[[#This Row],[start. č.]],'3. REGISTRACE'!B:F,3,0)),"-",VLOOKUP(Tabulka4[[#This Row],[start. č.]],'3. REGISTRACE'!B:F,3,0)))</f>
        <v>-</v>
      </c>
      <c r="F203" s="46" t="str">
        <f>IF(ISBLANK(Tabulka4[[#This Row],[start. č.]]),"-",IF(Tabulka4[[#This Row],[příjmení a jméno]]="start. č. nebylo registrováno!","-",IF(VLOOKUP(Tabulka4[[#This Row],[start. č.]],'3. REGISTRACE'!B:F,4,0)=0,"-",VLOOKUP(Tabulka4[[#This Row],[start. č.]],'3. REGISTRACE'!B:F,4,0))))</f>
        <v>-</v>
      </c>
      <c r="G203" s="18" t="str">
        <f>IF(ISBLANK(Tabulka4[[#This Row],[start. č.]]),"-",IF(Tabulka4[[#This Row],[příjmení a jméno]]="start. č. nebylo registrováno!","-",IF(VLOOKUP(Tabulka4[[#This Row],[start. č.]],'3. REGISTRACE'!B:F,5,0)=0,"-",VLOOKUP(Tabulka4[[#This Row],[start. č.]],'3. REGISTRACE'!B:F,5,0))))</f>
        <v>-</v>
      </c>
      <c r="H203" s="52"/>
      <c r="I203" s="48"/>
      <c r="J203" s="53"/>
      <c r="K203" s="42">
        <f>TIME(Tabulka4[[#This Row],[hod]],Tabulka4[[#This Row],[min]],Tabulka4[[#This Row],[sek]])</f>
        <v>0</v>
      </c>
      <c r="L203" s="18" t="str">
        <f>IF(ISBLANK(Tabulka4[[#This Row],[start. č.]]),"-",IF(Tabulka4[[#This Row],[příjmení a jméno]]="start. č. nebylo registrováno!","-",IF(VLOOKUP(Tabulka4[[#This Row],[start. č.]],'3. REGISTRACE'!B:G,6,0)=0,"-",VLOOKUP(Tabulka4[[#This Row],[start. č.]],'3. REGISTRACE'!B:G,6,0))))</f>
        <v>-</v>
      </c>
      <c r="M203" s="44" t="str">
        <f>IF(Tabulka4[[#This Row],[kategorie]]="-","-",COUNTIFS(G$10:G203,Tabulka4[[#This Row],[m/ž]],L$10:L203,Tabulka4[[#This Row],[kategorie]]))</f>
        <v>-</v>
      </c>
      <c r="N203" s="57" t="str">
        <f>IF(AND(ISBLANK(H203),ISBLANK(I203),ISBLANK(J203)),"-",IF(K203&gt;=MAX(K$10:K203),"ok","chyba!!!"))</f>
        <v>-</v>
      </c>
    </row>
    <row r="204" spans="2:14" x14ac:dyDescent="0.2">
      <c r="B204" s="44">
        <v>195</v>
      </c>
      <c r="C204" s="45"/>
      <c r="D204" s="21" t="str">
        <f>IF(ISBLANK(Tabulka4[[#This Row],[start. č.]]),"-",IF(ISERROR(VLOOKUP(Tabulka4[[#This Row],[start. č.]],'3. REGISTRACE'!B:F,2,0)),"start. č. nebylo registrováno!",VLOOKUP(Tabulka4[[#This Row],[start. č.]],'3. REGISTRACE'!B:F,2,0)))</f>
        <v>-</v>
      </c>
      <c r="E204" s="18" t="str">
        <f>IF(ISBLANK(Tabulka4[[#This Row],[start. č.]]),"-",IF(ISERROR(VLOOKUP(Tabulka4[[#This Row],[start. č.]],'3. REGISTRACE'!B:F,3,0)),"-",VLOOKUP(Tabulka4[[#This Row],[start. č.]],'3. REGISTRACE'!B:F,3,0)))</f>
        <v>-</v>
      </c>
      <c r="F204" s="46" t="str">
        <f>IF(ISBLANK(Tabulka4[[#This Row],[start. č.]]),"-",IF(Tabulka4[[#This Row],[příjmení a jméno]]="start. č. nebylo registrováno!","-",IF(VLOOKUP(Tabulka4[[#This Row],[start. č.]],'3. REGISTRACE'!B:F,4,0)=0,"-",VLOOKUP(Tabulka4[[#This Row],[start. č.]],'3. REGISTRACE'!B:F,4,0))))</f>
        <v>-</v>
      </c>
      <c r="G204" s="18" t="str">
        <f>IF(ISBLANK(Tabulka4[[#This Row],[start. č.]]),"-",IF(Tabulka4[[#This Row],[příjmení a jméno]]="start. č. nebylo registrováno!","-",IF(VLOOKUP(Tabulka4[[#This Row],[start. č.]],'3. REGISTRACE'!B:F,5,0)=0,"-",VLOOKUP(Tabulka4[[#This Row],[start. č.]],'3. REGISTRACE'!B:F,5,0))))</f>
        <v>-</v>
      </c>
      <c r="H204" s="52"/>
      <c r="I204" s="48"/>
      <c r="J204" s="53"/>
      <c r="K204" s="42">
        <f>TIME(Tabulka4[[#This Row],[hod]],Tabulka4[[#This Row],[min]],Tabulka4[[#This Row],[sek]])</f>
        <v>0</v>
      </c>
      <c r="L204" s="18" t="str">
        <f>IF(ISBLANK(Tabulka4[[#This Row],[start. č.]]),"-",IF(Tabulka4[[#This Row],[příjmení a jméno]]="start. č. nebylo registrováno!","-",IF(VLOOKUP(Tabulka4[[#This Row],[start. č.]],'3. REGISTRACE'!B:G,6,0)=0,"-",VLOOKUP(Tabulka4[[#This Row],[start. č.]],'3. REGISTRACE'!B:G,6,0))))</f>
        <v>-</v>
      </c>
      <c r="M204" s="44" t="str">
        <f>IF(Tabulka4[[#This Row],[kategorie]]="-","-",COUNTIFS(G$10:G204,Tabulka4[[#This Row],[m/ž]],L$10:L204,Tabulka4[[#This Row],[kategorie]]))</f>
        <v>-</v>
      </c>
      <c r="N204" s="57" t="str">
        <f>IF(AND(ISBLANK(H204),ISBLANK(I204),ISBLANK(J204)),"-",IF(K204&gt;=MAX(K$10:K204),"ok","chyba!!!"))</f>
        <v>-</v>
      </c>
    </row>
    <row r="205" spans="2:14" x14ac:dyDescent="0.2">
      <c r="B205" s="44">
        <v>196</v>
      </c>
      <c r="C205" s="45"/>
      <c r="D205" s="21" t="str">
        <f>IF(ISBLANK(Tabulka4[[#This Row],[start. č.]]),"-",IF(ISERROR(VLOOKUP(Tabulka4[[#This Row],[start. č.]],'3. REGISTRACE'!B:F,2,0)),"start. č. nebylo registrováno!",VLOOKUP(Tabulka4[[#This Row],[start. č.]],'3. REGISTRACE'!B:F,2,0)))</f>
        <v>-</v>
      </c>
      <c r="E205" s="18" t="str">
        <f>IF(ISBLANK(Tabulka4[[#This Row],[start. č.]]),"-",IF(ISERROR(VLOOKUP(Tabulka4[[#This Row],[start. č.]],'3. REGISTRACE'!B:F,3,0)),"-",VLOOKUP(Tabulka4[[#This Row],[start. č.]],'3. REGISTRACE'!B:F,3,0)))</f>
        <v>-</v>
      </c>
      <c r="F205" s="46" t="str">
        <f>IF(ISBLANK(Tabulka4[[#This Row],[start. č.]]),"-",IF(Tabulka4[[#This Row],[příjmení a jméno]]="start. č. nebylo registrováno!","-",IF(VLOOKUP(Tabulka4[[#This Row],[start. č.]],'3. REGISTRACE'!B:F,4,0)=0,"-",VLOOKUP(Tabulka4[[#This Row],[start. č.]],'3. REGISTRACE'!B:F,4,0))))</f>
        <v>-</v>
      </c>
      <c r="G205" s="18" t="str">
        <f>IF(ISBLANK(Tabulka4[[#This Row],[start. č.]]),"-",IF(Tabulka4[[#This Row],[příjmení a jméno]]="start. č. nebylo registrováno!","-",IF(VLOOKUP(Tabulka4[[#This Row],[start. č.]],'3. REGISTRACE'!B:F,5,0)=0,"-",VLOOKUP(Tabulka4[[#This Row],[start. č.]],'3. REGISTRACE'!B:F,5,0))))</f>
        <v>-</v>
      </c>
      <c r="H205" s="52"/>
      <c r="I205" s="48"/>
      <c r="J205" s="53"/>
      <c r="K205" s="42">
        <f>TIME(Tabulka4[[#This Row],[hod]],Tabulka4[[#This Row],[min]],Tabulka4[[#This Row],[sek]])</f>
        <v>0</v>
      </c>
      <c r="L205" s="18" t="str">
        <f>IF(ISBLANK(Tabulka4[[#This Row],[start. č.]]),"-",IF(Tabulka4[[#This Row],[příjmení a jméno]]="start. č. nebylo registrováno!","-",IF(VLOOKUP(Tabulka4[[#This Row],[start. č.]],'3. REGISTRACE'!B:G,6,0)=0,"-",VLOOKUP(Tabulka4[[#This Row],[start. č.]],'3. REGISTRACE'!B:G,6,0))))</f>
        <v>-</v>
      </c>
      <c r="M205" s="44" t="str">
        <f>IF(Tabulka4[[#This Row],[kategorie]]="-","-",COUNTIFS(G$10:G205,Tabulka4[[#This Row],[m/ž]],L$10:L205,Tabulka4[[#This Row],[kategorie]]))</f>
        <v>-</v>
      </c>
      <c r="N205" s="57" t="str">
        <f>IF(AND(ISBLANK(H205),ISBLANK(I205),ISBLANK(J205)),"-",IF(K205&gt;=MAX(K$10:K205),"ok","chyba!!!"))</f>
        <v>-</v>
      </c>
    </row>
    <row r="206" spans="2:14" x14ac:dyDescent="0.2">
      <c r="B206" s="44">
        <v>197</v>
      </c>
      <c r="C206" s="45"/>
      <c r="D206" s="21" t="str">
        <f>IF(ISBLANK(Tabulka4[[#This Row],[start. č.]]),"-",IF(ISERROR(VLOOKUP(Tabulka4[[#This Row],[start. č.]],'3. REGISTRACE'!B:F,2,0)),"start. č. nebylo registrováno!",VLOOKUP(Tabulka4[[#This Row],[start. č.]],'3. REGISTRACE'!B:F,2,0)))</f>
        <v>-</v>
      </c>
      <c r="E206" s="18" t="str">
        <f>IF(ISBLANK(Tabulka4[[#This Row],[start. č.]]),"-",IF(ISERROR(VLOOKUP(Tabulka4[[#This Row],[start. č.]],'3. REGISTRACE'!B:F,3,0)),"-",VLOOKUP(Tabulka4[[#This Row],[start. č.]],'3. REGISTRACE'!B:F,3,0)))</f>
        <v>-</v>
      </c>
      <c r="F206" s="46" t="str">
        <f>IF(ISBLANK(Tabulka4[[#This Row],[start. č.]]),"-",IF(Tabulka4[[#This Row],[příjmení a jméno]]="start. č. nebylo registrováno!","-",IF(VLOOKUP(Tabulka4[[#This Row],[start. č.]],'3. REGISTRACE'!B:F,4,0)=0,"-",VLOOKUP(Tabulka4[[#This Row],[start. č.]],'3. REGISTRACE'!B:F,4,0))))</f>
        <v>-</v>
      </c>
      <c r="G206" s="18" t="str">
        <f>IF(ISBLANK(Tabulka4[[#This Row],[start. č.]]),"-",IF(Tabulka4[[#This Row],[příjmení a jméno]]="start. č. nebylo registrováno!","-",IF(VLOOKUP(Tabulka4[[#This Row],[start. č.]],'3. REGISTRACE'!B:F,5,0)=0,"-",VLOOKUP(Tabulka4[[#This Row],[start. č.]],'3. REGISTRACE'!B:F,5,0))))</f>
        <v>-</v>
      </c>
      <c r="H206" s="52"/>
      <c r="I206" s="48"/>
      <c r="J206" s="53"/>
      <c r="K206" s="42">
        <f>TIME(Tabulka4[[#This Row],[hod]],Tabulka4[[#This Row],[min]],Tabulka4[[#This Row],[sek]])</f>
        <v>0</v>
      </c>
      <c r="L206" s="18" t="str">
        <f>IF(ISBLANK(Tabulka4[[#This Row],[start. č.]]),"-",IF(Tabulka4[[#This Row],[příjmení a jméno]]="start. č. nebylo registrováno!","-",IF(VLOOKUP(Tabulka4[[#This Row],[start. č.]],'3. REGISTRACE'!B:G,6,0)=0,"-",VLOOKUP(Tabulka4[[#This Row],[start. č.]],'3. REGISTRACE'!B:G,6,0))))</f>
        <v>-</v>
      </c>
      <c r="M206" s="44" t="str">
        <f>IF(Tabulka4[[#This Row],[kategorie]]="-","-",COUNTIFS(G$10:G206,Tabulka4[[#This Row],[m/ž]],L$10:L206,Tabulka4[[#This Row],[kategorie]]))</f>
        <v>-</v>
      </c>
      <c r="N206" s="57" t="str">
        <f>IF(AND(ISBLANK(H206),ISBLANK(I206),ISBLANK(J206)),"-",IF(K206&gt;=MAX(K$10:K206),"ok","chyba!!!"))</f>
        <v>-</v>
      </c>
    </row>
    <row r="207" spans="2:14" x14ac:dyDescent="0.2">
      <c r="B207" s="44">
        <v>198</v>
      </c>
      <c r="C207" s="45"/>
      <c r="D207" s="21" t="str">
        <f>IF(ISBLANK(Tabulka4[[#This Row],[start. č.]]),"-",IF(ISERROR(VLOOKUP(Tabulka4[[#This Row],[start. č.]],'3. REGISTRACE'!B:F,2,0)),"start. č. nebylo registrováno!",VLOOKUP(Tabulka4[[#This Row],[start. č.]],'3. REGISTRACE'!B:F,2,0)))</f>
        <v>-</v>
      </c>
      <c r="E207" s="18" t="str">
        <f>IF(ISBLANK(Tabulka4[[#This Row],[start. č.]]),"-",IF(ISERROR(VLOOKUP(Tabulka4[[#This Row],[start. č.]],'3. REGISTRACE'!B:F,3,0)),"-",VLOOKUP(Tabulka4[[#This Row],[start. č.]],'3. REGISTRACE'!B:F,3,0)))</f>
        <v>-</v>
      </c>
      <c r="F207" s="46" t="str">
        <f>IF(ISBLANK(Tabulka4[[#This Row],[start. č.]]),"-",IF(Tabulka4[[#This Row],[příjmení a jméno]]="start. č. nebylo registrováno!","-",IF(VLOOKUP(Tabulka4[[#This Row],[start. č.]],'3. REGISTRACE'!B:F,4,0)=0,"-",VLOOKUP(Tabulka4[[#This Row],[start. č.]],'3. REGISTRACE'!B:F,4,0))))</f>
        <v>-</v>
      </c>
      <c r="G207" s="18" t="str">
        <f>IF(ISBLANK(Tabulka4[[#This Row],[start. č.]]),"-",IF(Tabulka4[[#This Row],[příjmení a jméno]]="start. č. nebylo registrováno!","-",IF(VLOOKUP(Tabulka4[[#This Row],[start. č.]],'3. REGISTRACE'!B:F,5,0)=0,"-",VLOOKUP(Tabulka4[[#This Row],[start. č.]],'3. REGISTRACE'!B:F,5,0))))</f>
        <v>-</v>
      </c>
      <c r="H207" s="52"/>
      <c r="I207" s="48"/>
      <c r="J207" s="53"/>
      <c r="K207" s="42">
        <f>TIME(Tabulka4[[#This Row],[hod]],Tabulka4[[#This Row],[min]],Tabulka4[[#This Row],[sek]])</f>
        <v>0</v>
      </c>
      <c r="L207" s="18" t="str">
        <f>IF(ISBLANK(Tabulka4[[#This Row],[start. č.]]),"-",IF(Tabulka4[[#This Row],[příjmení a jméno]]="start. č. nebylo registrováno!","-",IF(VLOOKUP(Tabulka4[[#This Row],[start. č.]],'3. REGISTRACE'!B:G,6,0)=0,"-",VLOOKUP(Tabulka4[[#This Row],[start. č.]],'3. REGISTRACE'!B:G,6,0))))</f>
        <v>-</v>
      </c>
      <c r="M207" s="44" t="str">
        <f>IF(Tabulka4[[#This Row],[kategorie]]="-","-",COUNTIFS(G$10:G207,Tabulka4[[#This Row],[m/ž]],L$10:L207,Tabulka4[[#This Row],[kategorie]]))</f>
        <v>-</v>
      </c>
      <c r="N207" s="57" t="str">
        <f>IF(AND(ISBLANK(H207),ISBLANK(I207),ISBLANK(J207)),"-",IF(K207&gt;=MAX(K$10:K207),"ok","chyba!!!"))</f>
        <v>-</v>
      </c>
    </row>
    <row r="208" spans="2:14" x14ac:dyDescent="0.2">
      <c r="B208" s="44">
        <v>199</v>
      </c>
      <c r="C208" s="45"/>
      <c r="D208" s="21" t="str">
        <f>IF(ISBLANK(Tabulka4[[#This Row],[start. č.]]),"-",IF(ISERROR(VLOOKUP(Tabulka4[[#This Row],[start. č.]],'3. REGISTRACE'!B:F,2,0)),"start. č. nebylo registrováno!",VLOOKUP(Tabulka4[[#This Row],[start. č.]],'3. REGISTRACE'!B:F,2,0)))</f>
        <v>-</v>
      </c>
      <c r="E208" s="18" t="str">
        <f>IF(ISBLANK(Tabulka4[[#This Row],[start. č.]]),"-",IF(ISERROR(VLOOKUP(Tabulka4[[#This Row],[start. č.]],'3. REGISTRACE'!B:F,3,0)),"-",VLOOKUP(Tabulka4[[#This Row],[start. č.]],'3. REGISTRACE'!B:F,3,0)))</f>
        <v>-</v>
      </c>
      <c r="F208" s="46" t="str">
        <f>IF(ISBLANK(Tabulka4[[#This Row],[start. č.]]),"-",IF(Tabulka4[[#This Row],[příjmení a jméno]]="start. č. nebylo registrováno!","-",IF(VLOOKUP(Tabulka4[[#This Row],[start. č.]],'3. REGISTRACE'!B:F,4,0)=0,"-",VLOOKUP(Tabulka4[[#This Row],[start. č.]],'3. REGISTRACE'!B:F,4,0))))</f>
        <v>-</v>
      </c>
      <c r="G208" s="18" t="str">
        <f>IF(ISBLANK(Tabulka4[[#This Row],[start. č.]]),"-",IF(Tabulka4[[#This Row],[příjmení a jméno]]="start. č. nebylo registrováno!","-",IF(VLOOKUP(Tabulka4[[#This Row],[start. č.]],'3. REGISTRACE'!B:F,5,0)=0,"-",VLOOKUP(Tabulka4[[#This Row],[start. č.]],'3. REGISTRACE'!B:F,5,0))))</f>
        <v>-</v>
      </c>
      <c r="H208" s="52"/>
      <c r="I208" s="48"/>
      <c r="J208" s="53"/>
      <c r="K208" s="42">
        <f>TIME(Tabulka4[[#This Row],[hod]],Tabulka4[[#This Row],[min]],Tabulka4[[#This Row],[sek]])</f>
        <v>0</v>
      </c>
      <c r="L208" s="18" t="str">
        <f>IF(ISBLANK(Tabulka4[[#This Row],[start. č.]]),"-",IF(Tabulka4[[#This Row],[příjmení a jméno]]="start. č. nebylo registrováno!","-",IF(VLOOKUP(Tabulka4[[#This Row],[start. č.]],'3. REGISTRACE'!B:G,6,0)=0,"-",VLOOKUP(Tabulka4[[#This Row],[start. č.]],'3. REGISTRACE'!B:G,6,0))))</f>
        <v>-</v>
      </c>
      <c r="M208" s="44" t="str">
        <f>IF(Tabulka4[[#This Row],[kategorie]]="-","-",COUNTIFS(G$10:G208,Tabulka4[[#This Row],[m/ž]],L$10:L208,Tabulka4[[#This Row],[kategorie]]))</f>
        <v>-</v>
      </c>
      <c r="N208" s="57" t="str">
        <f>IF(AND(ISBLANK(H208),ISBLANK(I208),ISBLANK(J208)),"-",IF(K208&gt;=MAX(K$10:K208),"ok","chyba!!!"))</f>
        <v>-</v>
      </c>
    </row>
    <row r="209" spans="2:14" x14ac:dyDescent="0.2">
      <c r="B209" s="44">
        <v>200</v>
      </c>
      <c r="C209" s="45"/>
      <c r="D209" s="21" t="str">
        <f>IF(ISBLANK(Tabulka4[[#This Row],[start. č.]]),"-",IF(ISERROR(VLOOKUP(Tabulka4[[#This Row],[start. č.]],'3. REGISTRACE'!B:F,2,0)),"start. č. nebylo registrováno!",VLOOKUP(Tabulka4[[#This Row],[start. č.]],'3. REGISTRACE'!B:F,2,0)))</f>
        <v>-</v>
      </c>
      <c r="E209" s="18" t="str">
        <f>IF(ISBLANK(Tabulka4[[#This Row],[start. č.]]),"-",IF(ISERROR(VLOOKUP(Tabulka4[[#This Row],[start. č.]],'3. REGISTRACE'!B:F,3,0)),"-",VLOOKUP(Tabulka4[[#This Row],[start. č.]],'3. REGISTRACE'!B:F,3,0)))</f>
        <v>-</v>
      </c>
      <c r="F209" s="46" t="str">
        <f>IF(ISBLANK(Tabulka4[[#This Row],[start. č.]]),"-",IF(Tabulka4[[#This Row],[příjmení a jméno]]="start. č. nebylo registrováno!","-",IF(VLOOKUP(Tabulka4[[#This Row],[start. č.]],'3. REGISTRACE'!B:F,4,0)=0,"-",VLOOKUP(Tabulka4[[#This Row],[start. č.]],'3. REGISTRACE'!B:F,4,0))))</f>
        <v>-</v>
      </c>
      <c r="G209" s="18" t="str">
        <f>IF(ISBLANK(Tabulka4[[#This Row],[start. č.]]),"-",IF(Tabulka4[[#This Row],[příjmení a jméno]]="start. č. nebylo registrováno!","-",IF(VLOOKUP(Tabulka4[[#This Row],[start. č.]],'3. REGISTRACE'!B:F,5,0)=0,"-",VLOOKUP(Tabulka4[[#This Row],[start. č.]],'3. REGISTRACE'!B:F,5,0))))</f>
        <v>-</v>
      </c>
      <c r="H209" s="52"/>
      <c r="I209" s="48"/>
      <c r="J209" s="53"/>
      <c r="K209" s="42">
        <f>TIME(Tabulka4[[#This Row],[hod]],Tabulka4[[#This Row],[min]],Tabulka4[[#This Row],[sek]])</f>
        <v>0</v>
      </c>
      <c r="L209" s="18" t="str">
        <f>IF(ISBLANK(Tabulka4[[#This Row],[start. č.]]),"-",IF(Tabulka4[[#This Row],[příjmení a jméno]]="start. č. nebylo registrováno!","-",IF(VLOOKUP(Tabulka4[[#This Row],[start. č.]],'3. REGISTRACE'!B:G,6,0)=0,"-",VLOOKUP(Tabulka4[[#This Row],[start. č.]],'3. REGISTRACE'!B:G,6,0))))</f>
        <v>-</v>
      </c>
      <c r="M209" s="44" t="str">
        <f>IF(Tabulka4[[#This Row],[kategorie]]="-","-",COUNTIFS(G$10:G209,Tabulka4[[#This Row],[m/ž]],L$10:L209,Tabulka4[[#This Row],[kategorie]]))</f>
        <v>-</v>
      </c>
      <c r="N209" s="57" t="str">
        <f>IF(AND(ISBLANK(H209),ISBLANK(I209),ISBLANK(J209)),"-",IF(K209&gt;=MAX(K$10:K209),"ok","chyba!!!"))</f>
        <v>-</v>
      </c>
    </row>
    <row r="210" spans="2:14" x14ac:dyDescent="0.2">
      <c r="B210" s="44">
        <v>201</v>
      </c>
      <c r="C210" s="45"/>
      <c r="D210" s="21" t="str">
        <f>IF(ISBLANK(Tabulka4[[#This Row],[start. č.]]),"-",IF(ISERROR(VLOOKUP(Tabulka4[[#This Row],[start. č.]],'3. REGISTRACE'!B:F,2,0)),"start. č. nebylo registrováno!",VLOOKUP(Tabulka4[[#This Row],[start. č.]],'3. REGISTRACE'!B:F,2,0)))</f>
        <v>-</v>
      </c>
      <c r="E210" s="18" t="str">
        <f>IF(ISBLANK(Tabulka4[[#This Row],[start. č.]]),"-",IF(ISERROR(VLOOKUP(Tabulka4[[#This Row],[start. č.]],'3. REGISTRACE'!B:F,3,0)),"-",VLOOKUP(Tabulka4[[#This Row],[start. č.]],'3. REGISTRACE'!B:F,3,0)))</f>
        <v>-</v>
      </c>
      <c r="F210" s="46" t="str">
        <f>IF(ISBLANK(Tabulka4[[#This Row],[start. č.]]),"-",IF(Tabulka4[[#This Row],[příjmení a jméno]]="start. č. nebylo registrováno!","-",IF(VLOOKUP(Tabulka4[[#This Row],[start. č.]],'3. REGISTRACE'!B:F,4,0)=0,"-",VLOOKUP(Tabulka4[[#This Row],[start. č.]],'3. REGISTRACE'!B:F,4,0))))</f>
        <v>-</v>
      </c>
      <c r="G210" s="18" t="str">
        <f>IF(ISBLANK(Tabulka4[[#This Row],[start. č.]]),"-",IF(Tabulka4[[#This Row],[příjmení a jméno]]="start. č. nebylo registrováno!","-",IF(VLOOKUP(Tabulka4[[#This Row],[start. č.]],'3. REGISTRACE'!B:F,5,0)=0,"-",VLOOKUP(Tabulka4[[#This Row],[start. č.]],'3. REGISTRACE'!B:F,5,0))))</f>
        <v>-</v>
      </c>
      <c r="H210" s="52"/>
      <c r="I210" s="48"/>
      <c r="J210" s="53"/>
      <c r="K210" s="42">
        <f>TIME(Tabulka4[[#This Row],[hod]],Tabulka4[[#This Row],[min]],Tabulka4[[#This Row],[sek]])</f>
        <v>0</v>
      </c>
      <c r="L210" s="18" t="str">
        <f>IF(ISBLANK(Tabulka4[[#This Row],[start. č.]]),"-",IF(Tabulka4[[#This Row],[příjmení a jméno]]="start. č. nebylo registrováno!","-",IF(VLOOKUP(Tabulka4[[#This Row],[start. č.]],'3. REGISTRACE'!B:G,6,0)=0,"-",VLOOKUP(Tabulka4[[#This Row],[start. č.]],'3. REGISTRACE'!B:G,6,0))))</f>
        <v>-</v>
      </c>
      <c r="M210" s="44" t="str">
        <f>IF(Tabulka4[[#This Row],[kategorie]]="-","-",COUNTIFS(G$10:G210,Tabulka4[[#This Row],[m/ž]],L$10:L210,Tabulka4[[#This Row],[kategorie]]))</f>
        <v>-</v>
      </c>
      <c r="N210" s="57" t="str">
        <f>IF(AND(ISBLANK(H210),ISBLANK(I210),ISBLANK(J210)),"-",IF(K210&gt;=MAX(K$10:K210),"ok","chyba!!!"))</f>
        <v>-</v>
      </c>
    </row>
    <row r="211" spans="2:14" x14ac:dyDescent="0.2">
      <c r="B211" s="44">
        <v>202</v>
      </c>
      <c r="C211" s="45"/>
      <c r="D211" s="21" t="str">
        <f>IF(ISBLANK(Tabulka4[[#This Row],[start. č.]]),"-",IF(ISERROR(VLOOKUP(Tabulka4[[#This Row],[start. č.]],'3. REGISTRACE'!B:F,2,0)),"start. č. nebylo registrováno!",VLOOKUP(Tabulka4[[#This Row],[start. č.]],'3. REGISTRACE'!B:F,2,0)))</f>
        <v>-</v>
      </c>
      <c r="E211" s="18" t="str">
        <f>IF(ISBLANK(Tabulka4[[#This Row],[start. č.]]),"-",IF(ISERROR(VLOOKUP(Tabulka4[[#This Row],[start. č.]],'3. REGISTRACE'!B:F,3,0)),"-",VLOOKUP(Tabulka4[[#This Row],[start. č.]],'3. REGISTRACE'!B:F,3,0)))</f>
        <v>-</v>
      </c>
      <c r="F211" s="46" t="str">
        <f>IF(ISBLANK(Tabulka4[[#This Row],[start. č.]]),"-",IF(Tabulka4[[#This Row],[příjmení a jméno]]="start. č. nebylo registrováno!","-",IF(VLOOKUP(Tabulka4[[#This Row],[start. č.]],'3. REGISTRACE'!B:F,4,0)=0,"-",VLOOKUP(Tabulka4[[#This Row],[start. č.]],'3. REGISTRACE'!B:F,4,0))))</f>
        <v>-</v>
      </c>
      <c r="G211" s="18" t="str">
        <f>IF(ISBLANK(Tabulka4[[#This Row],[start. č.]]),"-",IF(Tabulka4[[#This Row],[příjmení a jméno]]="start. č. nebylo registrováno!","-",IF(VLOOKUP(Tabulka4[[#This Row],[start. č.]],'3. REGISTRACE'!B:F,5,0)=0,"-",VLOOKUP(Tabulka4[[#This Row],[start. č.]],'3. REGISTRACE'!B:F,5,0))))</f>
        <v>-</v>
      </c>
      <c r="H211" s="52"/>
      <c r="I211" s="48"/>
      <c r="J211" s="53"/>
      <c r="K211" s="42">
        <f>TIME(Tabulka4[[#This Row],[hod]],Tabulka4[[#This Row],[min]],Tabulka4[[#This Row],[sek]])</f>
        <v>0</v>
      </c>
      <c r="L211" s="18" t="str">
        <f>IF(ISBLANK(Tabulka4[[#This Row],[start. č.]]),"-",IF(Tabulka4[[#This Row],[příjmení a jméno]]="start. č. nebylo registrováno!","-",IF(VLOOKUP(Tabulka4[[#This Row],[start. č.]],'3. REGISTRACE'!B:G,6,0)=0,"-",VLOOKUP(Tabulka4[[#This Row],[start. č.]],'3. REGISTRACE'!B:G,6,0))))</f>
        <v>-</v>
      </c>
      <c r="M211" s="44" t="str">
        <f>IF(Tabulka4[[#This Row],[kategorie]]="-","-",COUNTIFS(G$10:G211,Tabulka4[[#This Row],[m/ž]],L$10:L211,Tabulka4[[#This Row],[kategorie]]))</f>
        <v>-</v>
      </c>
      <c r="N211" s="57" t="str">
        <f>IF(AND(ISBLANK(H211),ISBLANK(I211),ISBLANK(J211)),"-",IF(K211&gt;=MAX(K$10:K211),"ok","chyba!!!"))</f>
        <v>-</v>
      </c>
    </row>
    <row r="212" spans="2:14" x14ac:dyDescent="0.2">
      <c r="B212" s="44">
        <v>203</v>
      </c>
      <c r="C212" s="45"/>
      <c r="D212" s="21" t="str">
        <f>IF(ISBLANK(Tabulka4[[#This Row],[start. č.]]),"-",IF(ISERROR(VLOOKUP(Tabulka4[[#This Row],[start. č.]],'3. REGISTRACE'!B:F,2,0)),"start. č. nebylo registrováno!",VLOOKUP(Tabulka4[[#This Row],[start. č.]],'3. REGISTRACE'!B:F,2,0)))</f>
        <v>-</v>
      </c>
      <c r="E212" s="18" t="str">
        <f>IF(ISBLANK(Tabulka4[[#This Row],[start. č.]]),"-",IF(ISERROR(VLOOKUP(Tabulka4[[#This Row],[start. č.]],'3. REGISTRACE'!B:F,3,0)),"-",VLOOKUP(Tabulka4[[#This Row],[start. č.]],'3. REGISTRACE'!B:F,3,0)))</f>
        <v>-</v>
      </c>
      <c r="F212" s="46" t="str">
        <f>IF(ISBLANK(Tabulka4[[#This Row],[start. č.]]),"-",IF(Tabulka4[[#This Row],[příjmení a jméno]]="start. č. nebylo registrováno!","-",IF(VLOOKUP(Tabulka4[[#This Row],[start. č.]],'3. REGISTRACE'!B:F,4,0)=0,"-",VLOOKUP(Tabulka4[[#This Row],[start. č.]],'3. REGISTRACE'!B:F,4,0))))</f>
        <v>-</v>
      </c>
      <c r="G212" s="18" t="str">
        <f>IF(ISBLANK(Tabulka4[[#This Row],[start. č.]]),"-",IF(Tabulka4[[#This Row],[příjmení a jméno]]="start. č. nebylo registrováno!","-",IF(VLOOKUP(Tabulka4[[#This Row],[start. č.]],'3. REGISTRACE'!B:F,5,0)=0,"-",VLOOKUP(Tabulka4[[#This Row],[start. č.]],'3. REGISTRACE'!B:F,5,0))))</f>
        <v>-</v>
      </c>
      <c r="H212" s="52"/>
      <c r="I212" s="48"/>
      <c r="J212" s="53"/>
      <c r="K212" s="42">
        <f>TIME(Tabulka4[[#This Row],[hod]],Tabulka4[[#This Row],[min]],Tabulka4[[#This Row],[sek]])</f>
        <v>0</v>
      </c>
      <c r="L212" s="18" t="str">
        <f>IF(ISBLANK(Tabulka4[[#This Row],[start. č.]]),"-",IF(Tabulka4[[#This Row],[příjmení a jméno]]="start. č. nebylo registrováno!","-",IF(VLOOKUP(Tabulka4[[#This Row],[start. č.]],'3. REGISTRACE'!B:G,6,0)=0,"-",VLOOKUP(Tabulka4[[#This Row],[start. č.]],'3. REGISTRACE'!B:G,6,0))))</f>
        <v>-</v>
      </c>
      <c r="M212" s="44" t="str">
        <f>IF(Tabulka4[[#This Row],[kategorie]]="-","-",COUNTIFS(G$10:G212,Tabulka4[[#This Row],[m/ž]],L$10:L212,Tabulka4[[#This Row],[kategorie]]))</f>
        <v>-</v>
      </c>
      <c r="N212" s="57" t="str">
        <f>IF(AND(ISBLANK(H212),ISBLANK(I212),ISBLANK(J212)),"-",IF(K212&gt;=MAX(K$10:K212),"ok","chyba!!!"))</f>
        <v>-</v>
      </c>
    </row>
    <row r="213" spans="2:14" x14ac:dyDescent="0.2">
      <c r="B213" s="44">
        <v>204</v>
      </c>
      <c r="C213" s="45"/>
      <c r="D213" s="21" t="str">
        <f>IF(ISBLANK(Tabulka4[[#This Row],[start. č.]]),"-",IF(ISERROR(VLOOKUP(Tabulka4[[#This Row],[start. č.]],'3. REGISTRACE'!B:F,2,0)),"start. č. nebylo registrováno!",VLOOKUP(Tabulka4[[#This Row],[start. č.]],'3. REGISTRACE'!B:F,2,0)))</f>
        <v>-</v>
      </c>
      <c r="E213" s="18" t="str">
        <f>IF(ISBLANK(Tabulka4[[#This Row],[start. č.]]),"-",IF(ISERROR(VLOOKUP(Tabulka4[[#This Row],[start. č.]],'3. REGISTRACE'!B:F,3,0)),"-",VLOOKUP(Tabulka4[[#This Row],[start. č.]],'3. REGISTRACE'!B:F,3,0)))</f>
        <v>-</v>
      </c>
      <c r="F213" s="46" t="str">
        <f>IF(ISBLANK(Tabulka4[[#This Row],[start. č.]]),"-",IF(Tabulka4[[#This Row],[příjmení a jméno]]="start. č. nebylo registrováno!","-",IF(VLOOKUP(Tabulka4[[#This Row],[start. č.]],'3. REGISTRACE'!B:F,4,0)=0,"-",VLOOKUP(Tabulka4[[#This Row],[start. č.]],'3. REGISTRACE'!B:F,4,0))))</f>
        <v>-</v>
      </c>
      <c r="G213" s="18" t="str">
        <f>IF(ISBLANK(Tabulka4[[#This Row],[start. č.]]),"-",IF(Tabulka4[[#This Row],[příjmení a jméno]]="start. č. nebylo registrováno!","-",IF(VLOOKUP(Tabulka4[[#This Row],[start. č.]],'3. REGISTRACE'!B:F,5,0)=0,"-",VLOOKUP(Tabulka4[[#This Row],[start. č.]],'3. REGISTRACE'!B:F,5,0))))</f>
        <v>-</v>
      </c>
      <c r="H213" s="52"/>
      <c r="I213" s="48"/>
      <c r="J213" s="53"/>
      <c r="K213" s="42">
        <f>TIME(Tabulka4[[#This Row],[hod]],Tabulka4[[#This Row],[min]],Tabulka4[[#This Row],[sek]])</f>
        <v>0</v>
      </c>
      <c r="L213" s="18" t="str">
        <f>IF(ISBLANK(Tabulka4[[#This Row],[start. č.]]),"-",IF(Tabulka4[[#This Row],[příjmení a jméno]]="start. č. nebylo registrováno!","-",IF(VLOOKUP(Tabulka4[[#This Row],[start. č.]],'3. REGISTRACE'!B:G,6,0)=0,"-",VLOOKUP(Tabulka4[[#This Row],[start. č.]],'3. REGISTRACE'!B:G,6,0))))</f>
        <v>-</v>
      </c>
      <c r="M213" s="44" t="str">
        <f>IF(Tabulka4[[#This Row],[kategorie]]="-","-",COUNTIFS(G$10:G213,Tabulka4[[#This Row],[m/ž]],L$10:L213,Tabulka4[[#This Row],[kategorie]]))</f>
        <v>-</v>
      </c>
      <c r="N213" s="57" t="str">
        <f>IF(AND(ISBLANK(H213),ISBLANK(I213),ISBLANK(J213)),"-",IF(K213&gt;=MAX(K$10:K213),"ok","chyba!!!"))</f>
        <v>-</v>
      </c>
    </row>
    <row r="214" spans="2:14" x14ac:dyDescent="0.2">
      <c r="B214" s="44">
        <v>205</v>
      </c>
      <c r="C214" s="45"/>
      <c r="D214" s="21" t="str">
        <f>IF(ISBLANK(Tabulka4[[#This Row],[start. č.]]),"-",IF(ISERROR(VLOOKUP(Tabulka4[[#This Row],[start. č.]],'3. REGISTRACE'!B:F,2,0)),"start. č. nebylo registrováno!",VLOOKUP(Tabulka4[[#This Row],[start. č.]],'3. REGISTRACE'!B:F,2,0)))</f>
        <v>-</v>
      </c>
      <c r="E214" s="18" t="str">
        <f>IF(ISBLANK(Tabulka4[[#This Row],[start. č.]]),"-",IF(ISERROR(VLOOKUP(Tabulka4[[#This Row],[start. č.]],'3. REGISTRACE'!B:F,3,0)),"-",VLOOKUP(Tabulka4[[#This Row],[start. č.]],'3. REGISTRACE'!B:F,3,0)))</f>
        <v>-</v>
      </c>
      <c r="F214" s="46" t="str">
        <f>IF(ISBLANK(Tabulka4[[#This Row],[start. č.]]),"-",IF(Tabulka4[[#This Row],[příjmení a jméno]]="start. č. nebylo registrováno!","-",IF(VLOOKUP(Tabulka4[[#This Row],[start. č.]],'3. REGISTRACE'!B:F,4,0)=0,"-",VLOOKUP(Tabulka4[[#This Row],[start. č.]],'3. REGISTRACE'!B:F,4,0))))</f>
        <v>-</v>
      </c>
      <c r="G214" s="18" t="str">
        <f>IF(ISBLANK(Tabulka4[[#This Row],[start. č.]]),"-",IF(Tabulka4[[#This Row],[příjmení a jméno]]="start. č. nebylo registrováno!","-",IF(VLOOKUP(Tabulka4[[#This Row],[start. č.]],'3. REGISTRACE'!B:F,5,0)=0,"-",VLOOKUP(Tabulka4[[#This Row],[start. č.]],'3. REGISTRACE'!B:F,5,0))))</f>
        <v>-</v>
      </c>
      <c r="H214" s="52"/>
      <c r="I214" s="48"/>
      <c r="J214" s="53"/>
      <c r="K214" s="42">
        <f>TIME(Tabulka4[[#This Row],[hod]],Tabulka4[[#This Row],[min]],Tabulka4[[#This Row],[sek]])</f>
        <v>0</v>
      </c>
      <c r="L214" s="18" t="str">
        <f>IF(ISBLANK(Tabulka4[[#This Row],[start. č.]]),"-",IF(Tabulka4[[#This Row],[příjmení a jméno]]="start. č. nebylo registrováno!","-",IF(VLOOKUP(Tabulka4[[#This Row],[start. č.]],'3. REGISTRACE'!B:G,6,0)=0,"-",VLOOKUP(Tabulka4[[#This Row],[start. č.]],'3. REGISTRACE'!B:G,6,0))))</f>
        <v>-</v>
      </c>
      <c r="M214" s="44" t="str">
        <f>IF(Tabulka4[[#This Row],[kategorie]]="-","-",COUNTIFS(G$10:G214,Tabulka4[[#This Row],[m/ž]],L$10:L214,Tabulka4[[#This Row],[kategorie]]))</f>
        <v>-</v>
      </c>
      <c r="N214" s="57" t="str">
        <f>IF(AND(ISBLANK(H214),ISBLANK(I214),ISBLANK(J214)),"-",IF(K214&gt;=MAX(K$10:K214),"ok","chyba!!!"))</f>
        <v>-</v>
      </c>
    </row>
    <row r="215" spans="2:14" x14ac:dyDescent="0.2">
      <c r="B215" s="44">
        <v>206</v>
      </c>
      <c r="C215" s="45"/>
      <c r="D215" s="21" t="str">
        <f>IF(ISBLANK(Tabulka4[[#This Row],[start. č.]]),"-",IF(ISERROR(VLOOKUP(Tabulka4[[#This Row],[start. č.]],'3. REGISTRACE'!B:F,2,0)),"start. č. nebylo registrováno!",VLOOKUP(Tabulka4[[#This Row],[start. č.]],'3. REGISTRACE'!B:F,2,0)))</f>
        <v>-</v>
      </c>
      <c r="E215" s="18" t="str">
        <f>IF(ISBLANK(Tabulka4[[#This Row],[start. č.]]),"-",IF(ISERROR(VLOOKUP(Tabulka4[[#This Row],[start. č.]],'3. REGISTRACE'!B:F,3,0)),"-",VLOOKUP(Tabulka4[[#This Row],[start. č.]],'3. REGISTRACE'!B:F,3,0)))</f>
        <v>-</v>
      </c>
      <c r="F215" s="46" t="str">
        <f>IF(ISBLANK(Tabulka4[[#This Row],[start. č.]]),"-",IF(Tabulka4[[#This Row],[příjmení a jméno]]="start. č. nebylo registrováno!","-",IF(VLOOKUP(Tabulka4[[#This Row],[start. č.]],'3. REGISTRACE'!B:F,4,0)=0,"-",VLOOKUP(Tabulka4[[#This Row],[start. č.]],'3. REGISTRACE'!B:F,4,0))))</f>
        <v>-</v>
      </c>
      <c r="G215" s="18" t="str">
        <f>IF(ISBLANK(Tabulka4[[#This Row],[start. č.]]),"-",IF(Tabulka4[[#This Row],[příjmení a jméno]]="start. č. nebylo registrováno!","-",IF(VLOOKUP(Tabulka4[[#This Row],[start. č.]],'3. REGISTRACE'!B:F,5,0)=0,"-",VLOOKUP(Tabulka4[[#This Row],[start. č.]],'3. REGISTRACE'!B:F,5,0))))</f>
        <v>-</v>
      </c>
      <c r="H215" s="52"/>
      <c r="I215" s="48"/>
      <c r="J215" s="53"/>
      <c r="K215" s="42">
        <f>TIME(Tabulka4[[#This Row],[hod]],Tabulka4[[#This Row],[min]],Tabulka4[[#This Row],[sek]])</f>
        <v>0</v>
      </c>
      <c r="L215" s="18" t="str">
        <f>IF(ISBLANK(Tabulka4[[#This Row],[start. č.]]),"-",IF(Tabulka4[[#This Row],[příjmení a jméno]]="start. č. nebylo registrováno!","-",IF(VLOOKUP(Tabulka4[[#This Row],[start. č.]],'3. REGISTRACE'!B:G,6,0)=0,"-",VLOOKUP(Tabulka4[[#This Row],[start. č.]],'3. REGISTRACE'!B:G,6,0))))</f>
        <v>-</v>
      </c>
      <c r="M215" s="44" t="str">
        <f>IF(Tabulka4[[#This Row],[kategorie]]="-","-",COUNTIFS(G$10:G215,Tabulka4[[#This Row],[m/ž]],L$10:L215,Tabulka4[[#This Row],[kategorie]]))</f>
        <v>-</v>
      </c>
      <c r="N215" s="57" t="str">
        <f>IF(AND(ISBLANK(H215),ISBLANK(I215),ISBLANK(J215)),"-",IF(K215&gt;=MAX(K$10:K215),"ok","chyba!!!"))</f>
        <v>-</v>
      </c>
    </row>
    <row r="216" spans="2:14" x14ac:dyDescent="0.2">
      <c r="B216" s="44">
        <v>207</v>
      </c>
      <c r="C216" s="45"/>
      <c r="D216" s="21" t="str">
        <f>IF(ISBLANK(Tabulka4[[#This Row],[start. č.]]),"-",IF(ISERROR(VLOOKUP(Tabulka4[[#This Row],[start. č.]],'3. REGISTRACE'!B:F,2,0)),"start. č. nebylo registrováno!",VLOOKUP(Tabulka4[[#This Row],[start. č.]],'3. REGISTRACE'!B:F,2,0)))</f>
        <v>-</v>
      </c>
      <c r="E216" s="18" t="str">
        <f>IF(ISBLANK(Tabulka4[[#This Row],[start. č.]]),"-",IF(ISERROR(VLOOKUP(Tabulka4[[#This Row],[start. č.]],'3. REGISTRACE'!B:F,3,0)),"-",VLOOKUP(Tabulka4[[#This Row],[start. č.]],'3. REGISTRACE'!B:F,3,0)))</f>
        <v>-</v>
      </c>
      <c r="F216" s="46" t="str">
        <f>IF(ISBLANK(Tabulka4[[#This Row],[start. č.]]),"-",IF(Tabulka4[[#This Row],[příjmení a jméno]]="start. č. nebylo registrováno!","-",IF(VLOOKUP(Tabulka4[[#This Row],[start. č.]],'3. REGISTRACE'!B:F,4,0)=0,"-",VLOOKUP(Tabulka4[[#This Row],[start. č.]],'3. REGISTRACE'!B:F,4,0))))</f>
        <v>-</v>
      </c>
      <c r="G216" s="18" t="str">
        <f>IF(ISBLANK(Tabulka4[[#This Row],[start. č.]]),"-",IF(Tabulka4[[#This Row],[příjmení a jméno]]="start. č. nebylo registrováno!","-",IF(VLOOKUP(Tabulka4[[#This Row],[start. č.]],'3. REGISTRACE'!B:F,5,0)=0,"-",VLOOKUP(Tabulka4[[#This Row],[start. č.]],'3. REGISTRACE'!B:F,5,0))))</f>
        <v>-</v>
      </c>
      <c r="H216" s="52"/>
      <c r="I216" s="48"/>
      <c r="J216" s="53"/>
      <c r="K216" s="42">
        <f>TIME(Tabulka4[[#This Row],[hod]],Tabulka4[[#This Row],[min]],Tabulka4[[#This Row],[sek]])</f>
        <v>0</v>
      </c>
      <c r="L216" s="18" t="str">
        <f>IF(ISBLANK(Tabulka4[[#This Row],[start. č.]]),"-",IF(Tabulka4[[#This Row],[příjmení a jméno]]="start. č. nebylo registrováno!","-",IF(VLOOKUP(Tabulka4[[#This Row],[start. č.]],'3. REGISTRACE'!B:G,6,0)=0,"-",VLOOKUP(Tabulka4[[#This Row],[start. č.]],'3. REGISTRACE'!B:G,6,0))))</f>
        <v>-</v>
      </c>
      <c r="M216" s="44" t="str">
        <f>IF(Tabulka4[[#This Row],[kategorie]]="-","-",COUNTIFS(G$10:G216,Tabulka4[[#This Row],[m/ž]],L$10:L216,Tabulka4[[#This Row],[kategorie]]))</f>
        <v>-</v>
      </c>
      <c r="N216" s="57" t="str">
        <f>IF(AND(ISBLANK(H216),ISBLANK(I216),ISBLANK(J216)),"-",IF(K216&gt;=MAX(K$10:K216),"ok","chyba!!!"))</f>
        <v>-</v>
      </c>
    </row>
    <row r="217" spans="2:14" x14ac:dyDescent="0.2">
      <c r="B217" s="44">
        <v>208</v>
      </c>
      <c r="C217" s="45"/>
      <c r="D217" s="21" t="str">
        <f>IF(ISBLANK(Tabulka4[[#This Row],[start. č.]]),"-",IF(ISERROR(VLOOKUP(Tabulka4[[#This Row],[start. č.]],'3. REGISTRACE'!B:F,2,0)),"start. č. nebylo registrováno!",VLOOKUP(Tabulka4[[#This Row],[start. č.]],'3. REGISTRACE'!B:F,2,0)))</f>
        <v>-</v>
      </c>
      <c r="E217" s="18" t="str">
        <f>IF(ISBLANK(Tabulka4[[#This Row],[start. č.]]),"-",IF(ISERROR(VLOOKUP(Tabulka4[[#This Row],[start. č.]],'3. REGISTRACE'!B:F,3,0)),"-",VLOOKUP(Tabulka4[[#This Row],[start. č.]],'3. REGISTRACE'!B:F,3,0)))</f>
        <v>-</v>
      </c>
      <c r="F217" s="46" t="str">
        <f>IF(ISBLANK(Tabulka4[[#This Row],[start. č.]]),"-",IF(Tabulka4[[#This Row],[příjmení a jméno]]="start. č. nebylo registrováno!","-",IF(VLOOKUP(Tabulka4[[#This Row],[start. č.]],'3. REGISTRACE'!B:F,4,0)=0,"-",VLOOKUP(Tabulka4[[#This Row],[start. č.]],'3. REGISTRACE'!B:F,4,0))))</f>
        <v>-</v>
      </c>
      <c r="G217" s="18" t="str">
        <f>IF(ISBLANK(Tabulka4[[#This Row],[start. č.]]),"-",IF(Tabulka4[[#This Row],[příjmení a jméno]]="start. č. nebylo registrováno!","-",IF(VLOOKUP(Tabulka4[[#This Row],[start. č.]],'3. REGISTRACE'!B:F,5,0)=0,"-",VLOOKUP(Tabulka4[[#This Row],[start. č.]],'3. REGISTRACE'!B:F,5,0))))</f>
        <v>-</v>
      </c>
      <c r="H217" s="52"/>
      <c r="I217" s="48"/>
      <c r="J217" s="53"/>
      <c r="K217" s="42">
        <f>TIME(Tabulka4[[#This Row],[hod]],Tabulka4[[#This Row],[min]],Tabulka4[[#This Row],[sek]])</f>
        <v>0</v>
      </c>
      <c r="L217" s="18" t="str">
        <f>IF(ISBLANK(Tabulka4[[#This Row],[start. č.]]),"-",IF(Tabulka4[[#This Row],[příjmení a jméno]]="start. č. nebylo registrováno!","-",IF(VLOOKUP(Tabulka4[[#This Row],[start. č.]],'3. REGISTRACE'!B:G,6,0)=0,"-",VLOOKUP(Tabulka4[[#This Row],[start. č.]],'3. REGISTRACE'!B:G,6,0))))</f>
        <v>-</v>
      </c>
      <c r="M217" s="44" t="str">
        <f>IF(Tabulka4[[#This Row],[kategorie]]="-","-",COUNTIFS(G$10:G217,Tabulka4[[#This Row],[m/ž]],L$10:L217,Tabulka4[[#This Row],[kategorie]]))</f>
        <v>-</v>
      </c>
      <c r="N217" s="57" t="str">
        <f>IF(AND(ISBLANK(H217),ISBLANK(I217),ISBLANK(J217)),"-",IF(K217&gt;=MAX(K$10:K217),"ok","chyba!!!"))</f>
        <v>-</v>
      </c>
    </row>
    <row r="218" spans="2:14" x14ac:dyDescent="0.2">
      <c r="B218" s="44">
        <v>209</v>
      </c>
      <c r="C218" s="45"/>
      <c r="D218" s="21" t="str">
        <f>IF(ISBLANK(Tabulka4[[#This Row],[start. č.]]),"-",IF(ISERROR(VLOOKUP(Tabulka4[[#This Row],[start. č.]],'3. REGISTRACE'!B:F,2,0)),"start. č. nebylo registrováno!",VLOOKUP(Tabulka4[[#This Row],[start. č.]],'3. REGISTRACE'!B:F,2,0)))</f>
        <v>-</v>
      </c>
      <c r="E218" s="18" t="str">
        <f>IF(ISBLANK(Tabulka4[[#This Row],[start. č.]]),"-",IF(ISERROR(VLOOKUP(Tabulka4[[#This Row],[start. č.]],'3. REGISTRACE'!B:F,3,0)),"-",VLOOKUP(Tabulka4[[#This Row],[start. č.]],'3. REGISTRACE'!B:F,3,0)))</f>
        <v>-</v>
      </c>
      <c r="F218" s="46" t="str">
        <f>IF(ISBLANK(Tabulka4[[#This Row],[start. č.]]),"-",IF(Tabulka4[[#This Row],[příjmení a jméno]]="start. č. nebylo registrováno!","-",IF(VLOOKUP(Tabulka4[[#This Row],[start. č.]],'3. REGISTRACE'!B:F,4,0)=0,"-",VLOOKUP(Tabulka4[[#This Row],[start. č.]],'3. REGISTRACE'!B:F,4,0))))</f>
        <v>-</v>
      </c>
      <c r="G218" s="18" t="str">
        <f>IF(ISBLANK(Tabulka4[[#This Row],[start. č.]]),"-",IF(Tabulka4[[#This Row],[příjmení a jméno]]="start. č. nebylo registrováno!","-",IF(VLOOKUP(Tabulka4[[#This Row],[start. č.]],'3. REGISTRACE'!B:F,5,0)=0,"-",VLOOKUP(Tabulka4[[#This Row],[start. č.]],'3. REGISTRACE'!B:F,5,0))))</f>
        <v>-</v>
      </c>
      <c r="H218" s="52"/>
      <c r="I218" s="48"/>
      <c r="J218" s="53"/>
      <c r="K218" s="42">
        <f>TIME(Tabulka4[[#This Row],[hod]],Tabulka4[[#This Row],[min]],Tabulka4[[#This Row],[sek]])</f>
        <v>0</v>
      </c>
      <c r="L218" s="18" t="str">
        <f>IF(ISBLANK(Tabulka4[[#This Row],[start. č.]]),"-",IF(Tabulka4[[#This Row],[příjmení a jméno]]="start. č. nebylo registrováno!","-",IF(VLOOKUP(Tabulka4[[#This Row],[start. č.]],'3. REGISTRACE'!B:G,6,0)=0,"-",VLOOKUP(Tabulka4[[#This Row],[start. č.]],'3. REGISTRACE'!B:G,6,0))))</f>
        <v>-</v>
      </c>
      <c r="M218" s="44" t="str">
        <f>IF(Tabulka4[[#This Row],[kategorie]]="-","-",COUNTIFS(G$10:G218,Tabulka4[[#This Row],[m/ž]],L$10:L218,Tabulka4[[#This Row],[kategorie]]))</f>
        <v>-</v>
      </c>
      <c r="N218" s="57" t="str">
        <f>IF(AND(ISBLANK(H218),ISBLANK(I218),ISBLANK(J218)),"-",IF(K218&gt;=MAX(K$10:K218),"ok","chyba!!!"))</f>
        <v>-</v>
      </c>
    </row>
    <row r="219" spans="2:14" x14ac:dyDescent="0.2">
      <c r="B219" s="44">
        <v>210</v>
      </c>
      <c r="C219" s="45"/>
      <c r="D219" s="21" t="str">
        <f>IF(ISBLANK(Tabulka4[[#This Row],[start. č.]]),"-",IF(ISERROR(VLOOKUP(Tabulka4[[#This Row],[start. č.]],'3. REGISTRACE'!B:F,2,0)),"start. č. nebylo registrováno!",VLOOKUP(Tabulka4[[#This Row],[start. č.]],'3. REGISTRACE'!B:F,2,0)))</f>
        <v>-</v>
      </c>
      <c r="E219" s="18" t="str">
        <f>IF(ISBLANK(Tabulka4[[#This Row],[start. č.]]),"-",IF(ISERROR(VLOOKUP(Tabulka4[[#This Row],[start. č.]],'3. REGISTRACE'!B:F,3,0)),"-",VLOOKUP(Tabulka4[[#This Row],[start. č.]],'3. REGISTRACE'!B:F,3,0)))</f>
        <v>-</v>
      </c>
      <c r="F219" s="46" t="str">
        <f>IF(ISBLANK(Tabulka4[[#This Row],[start. č.]]),"-",IF(Tabulka4[[#This Row],[příjmení a jméno]]="start. č. nebylo registrováno!","-",IF(VLOOKUP(Tabulka4[[#This Row],[start. č.]],'3. REGISTRACE'!B:F,4,0)=0,"-",VLOOKUP(Tabulka4[[#This Row],[start. č.]],'3. REGISTRACE'!B:F,4,0))))</f>
        <v>-</v>
      </c>
      <c r="G219" s="18" t="str">
        <f>IF(ISBLANK(Tabulka4[[#This Row],[start. č.]]),"-",IF(Tabulka4[[#This Row],[příjmení a jméno]]="start. č. nebylo registrováno!","-",IF(VLOOKUP(Tabulka4[[#This Row],[start. č.]],'3. REGISTRACE'!B:F,5,0)=0,"-",VLOOKUP(Tabulka4[[#This Row],[start. č.]],'3. REGISTRACE'!B:F,5,0))))</f>
        <v>-</v>
      </c>
      <c r="H219" s="52"/>
      <c r="I219" s="48"/>
      <c r="J219" s="53"/>
      <c r="K219" s="42">
        <f>TIME(Tabulka4[[#This Row],[hod]],Tabulka4[[#This Row],[min]],Tabulka4[[#This Row],[sek]])</f>
        <v>0</v>
      </c>
      <c r="L219" s="18" t="str">
        <f>IF(ISBLANK(Tabulka4[[#This Row],[start. č.]]),"-",IF(Tabulka4[[#This Row],[příjmení a jméno]]="start. č. nebylo registrováno!","-",IF(VLOOKUP(Tabulka4[[#This Row],[start. č.]],'3. REGISTRACE'!B:G,6,0)=0,"-",VLOOKUP(Tabulka4[[#This Row],[start. č.]],'3. REGISTRACE'!B:G,6,0))))</f>
        <v>-</v>
      </c>
      <c r="M219" s="44" t="str">
        <f>IF(Tabulka4[[#This Row],[kategorie]]="-","-",COUNTIFS(G$10:G219,Tabulka4[[#This Row],[m/ž]],L$10:L219,Tabulka4[[#This Row],[kategorie]]))</f>
        <v>-</v>
      </c>
      <c r="N219" s="57" t="str">
        <f>IF(AND(ISBLANK(H219),ISBLANK(I219),ISBLANK(J219)),"-",IF(K219&gt;=MAX(K$10:K219),"ok","chyba!!!"))</f>
        <v>-</v>
      </c>
    </row>
    <row r="220" spans="2:14" x14ac:dyDescent="0.2">
      <c r="B220" s="44">
        <v>211</v>
      </c>
      <c r="C220" s="45"/>
      <c r="D220" s="21" t="str">
        <f>IF(ISBLANK(Tabulka4[[#This Row],[start. č.]]),"-",IF(ISERROR(VLOOKUP(Tabulka4[[#This Row],[start. č.]],'3. REGISTRACE'!B:F,2,0)),"start. č. nebylo registrováno!",VLOOKUP(Tabulka4[[#This Row],[start. č.]],'3. REGISTRACE'!B:F,2,0)))</f>
        <v>-</v>
      </c>
      <c r="E220" s="18" t="str">
        <f>IF(ISBLANK(Tabulka4[[#This Row],[start. č.]]),"-",IF(ISERROR(VLOOKUP(Tabulka4[[#This Row],[start. č.]],'3. REGISTRACE'!B:F,3,0)),"-",VLOOKUP(Tabulka4[[#This Row],[start. č.]],'3. REGISTRACE'!B:F,3,0)))</f>
        <v>-</v>
      </c>
      <c r="F220" s="46" t="str">
        <f>IF(ISBLANK(Tabulka4[[#This Row],[start. č.]]),"-",IF(Tabulka4[[#This Row],[příjmení a jméno]]="start. č. nebylo registrováno!","-",IF(VLOOKUP(Tabulka4[[#This Row],[start. č.]],'3. REGISTRACE'!B:F,4,0)=0,"-",VLOOKUP(Tabulka4[[#This Row],[start. č.]],'3. REGISTRACE'!B:F,4,0))))</f>
        <v>-</v>
      </c>
      <c r="G220" s="18" t="str">
        <f>IF(ISBLANK(Tabulka4[[#This Row],[start. č.]]),"-",IF(Tabulka4[[#This Row],[příjmení a jméno]]="start. č. nebylo registrováno!","-",IF(VLOOKUP(Tabulka4[[#This Row],[start. č.]],'3. REGISTRACE'!B:F,5,0)=0,"-",VLOOKUP(Tabulka4[[#This Row],[start. č.]],'3. REGISTRACE'!B:F,5,0))))</f>
        <v>-</v>
      </c>
      <c r="H220" s="52"/>
      <c r="I220" s="48"/>
      <c r="J220" s="53"/>
      <c r="K220" s="42">
        <f>TIME(Tabulka4[[#This Row],[hod]],Tabulka4[[#This Row],[min]],Tabulka4[[#This Row],[sek]])</f>
        <v>0</v>
      </c>
      <c r="L220" s="18" t="str">
        <f>IF(ISBLANK(Tabulka4[[#This Row],[start. č.]]),"-",IF(Tabulka4[[#This Row],[příjmení a jméno]]="start. č. nebylo registrováno!","-",IF(VLOOKUP(Tabulka4[[#This Row],[start. č.]],'3. REGISTRACE'!B:G,6,0)=0,"-",VLOOKUP(Tabulka4[[#This Row],[start. č.]],'3. REGISTRACE'!B:G,6,0))))</f>
        <v>-</v>
      </c>
      <c r="M220" s="44" t="str">
        <f>IF(Tabulka4[[#This Row],[kategorie]]="-","-",COUNTIFS(G$10:G220,Tabulka4[[#This Row],[m/ž]],L$10:L220,Tabulka4[[#This Row],[kategorie]]))</f>
        <v>-</v>
      </c>
      <c r="N220" s="57" t="str">
        <f>IF(AND(ISBLANK(H220),ISBLANK(I220),ISBLANK(J220)),"-",IF(K220&gt;=MAX(K$10:K220),"ok","chyba!!!"))</f>
        <v>-</v>
      </c>
    </row>
    <row r="221" spans="2:14" x14ac:dyDescent="0.2">
      <c r="B221" s="44">
        <v>212</v>
      </c>
      <c r="C221" s="45"/>
      <c r="D221" s="21" t="str">
        <f>IF(ISBLANK(Tabulka4[[#This Row],[start. č.]]),"-",IF(ISERROR(VLOOKUP(Tabulka4[[#This Row],[start. č.]],'3. REGISTRACE'!B:F,2,0)),"start. č. nebylo registrováno!",VLOOKUP(Tabulka4[[#This Row],[start. č.]],'3. REGISTRACE'!B:F,2,0)))</f>
        <v>-</v>
      </c>
      <c r="E221" s="18" t="str">
        <f>IF(ISBLANK(Tabulka4[[#This Row],[start. č.]]),"-",IF(ISERROR(VLOOKUP(Tabulka4[[#This Row],[start. č.]],'3. REGISTRACE'!B:F,3,0)),"-",VLOOKUP(Tabulka4[[#This Row],[start. č.]],'3. REGISTRACE'!B:F,3,0)))</f>
        <v>-</v>
      </c>
      <c r="F221" s="46" t="str">
        <f>IF(ISBLANK(Tabulka4[[#This Row],[start. č.]]),"-",IF(Tabulka4[[#This Row],[příjmení a jméno]]="start. č. nebylo registrováno!","-",IF(VLOOKUP(Tabulka4[[#This Row],[start. č.]],'3. REGISTRACE'!B:F,4,0)=0,"-",VLOOKUP(Tabulka4[[#This Row],[start. č.]],'3. REGISTRACE'!B:F,4,0))))</f>
        <v>-</v>
      </c>
      <c r="G221" s="18" t="str">
        <f>IF(ISBLANK(Tabulka4[[#This Row],[start. č.]]),"-",IF(Tabulka4[[#This Row],[příjmení a jméno]]="start. č. nebylo registrováno!","-",IF(VLOOKUP(Tabulka4[[#This Row],[start. č.]],'3. REGISTRACE'!B:F,5,0)=0,"-",VLOOKUP(Tabulka4[[#This Row],[start. č.]],'3. REGISTRACE'!B:F,5,0))))</f>
        <v>-</v>
      </c>
      <c r="H221" s="52"/>
      <c r="I221" s="48"/>
      <c r="J221" s="53"/>
      <c r="K221" s="42">
        <f>TIME(Tabulka4[[#This Row],[hod]],Tabulka4[[#This Row],[min]],Tabulka4[[#This Row],[sek]])</f>
        <v>0</v>
      </c>
      <c r="L221" s="18" t="str">
        <f>IF(ISBLANK(Tabulka4[[#This Row],[start. č.]]),"-",IF(Tabulka4[[#This Row],[příjmení a jméno]]="start. č. nebylo registrováno!","-",IF(VLOOKUP(Tabulka4[[#This Row],[start. č.]],'3. REGISTRACE'!B:G,6,0)=0,"-",VLOOKUP(Tabulka4[[#This Row],[start. č.]],'3. REGISTRACE'!B:G,6,0))))</f>
        <v>-</v>
      </c>
      <c r="M221" s="44" t="str">
        <f>IF(Tabulka4[[#This Row],[kategorie]]="-","-",COUNTIFS(G$10:G221,Tabulka4[[#This Row],[m/ž]],L$10:L221,Tabulka4[[#This Row],[kategorie]]))</f>
        <v>-</v>
      </c>
      <c r="N221" s="57" t="str">
        <f>IF(AND(ISBLANK(H221),ISBLANK(I221),ISBLANK(J221)),"-",IF(K221&gt;=MAX(K$10:K221),"ok","chyba!!!"))</f>
        <v>-</v>
      </c>
    </row>
    <row r="222" spans="2:14" x14ac:dyDescent="0.2">
      <c r="B222" s="44">
        <v>213</v>
      </c>
      <c r="C222" s="45"/>
      <c r="D222" s="21" t="str">
        <f>IF(ISBLANK(Tabulka4[[#This Row],[start. č.]]),"-",IF(ISERROR(VLOOKUP(Tabulka4[[#This Row],[start. č.]],'3. REGISTRACE'!B:F,2,0)),"start. č. nebylo registrováno!",VLOOKUP(Tabulka4[[#This Row],[start. č.]],'3. REGISTRACE'!B:F,2,0)))</f>
        <v>-</v>
      </c>
      <c r="E222" s="18" t="str">
        <f>IF(ISBLANK(Tabulka4[[#This Row],[start. č.]]),"-",IF(ISERROR(VLOOKUP(Tabulka4[[#This Row],[start. č.]],'3. REGISTRACE'!B:F,3,0)),"-",VLOOKUP(Tabulka4[[#This Row],[start. č.]],'3. REGISTRACE'!B:F,3,0)))</f>
        <v>-</v>
      </c>
      <c r="F222" s="46" t="str">
        <f>IF(ISBLANK(Tabulka4[[#This Row],[start. č.]]),"-",IF(Tabulka4[[#This Row],[příjmení a jméno]]="start. č. nebylo registrováno!","-",IF(VLOOKUP(Tabulka4[[#This Row],[start. č.]],'3. REGISTRACE'!B:F,4,0)=0,"-",VLOOKUP(Tabulka4[[#This Row],[start. č.]],'3. REGISTRACE'!B:F,4,0))))</f>
        <v>-</v>
      </c>
      <c r="G222" s="18" t="str">
        <f>IF(ISBLANK(Tabulka4[[#This Row],[start. č.]]),"-",IF(Tabulka4[[#This Row],[příjmení a jméno]]="start. č. nebylo registrováno!","-",IF(VLOOKUP(Tabulka4[[#This Row],[start. č.]],'3. REGISTRACE'!B:F,5,0)=0,"-",VLOOKUP(Tabulka4[[#This Row],[start. č.]],'3. REGISTRACE'!B:F,5,0))))</f>
        <v>-</v>
      </c>
      <c r="H222" s="52"/>
      <c r="I222" s="48"/>
      <c r="J222" s="53"/>
      <c r="K222" s="42">
        <f>TIME(Tabulka4[[#This Row],[hod]],Tabulka4[[#This Row],[min]],Tabulka4[[#This Row],[sek]])</f>
        <v>0</v>
      </c>
      <c r="L222" s="18" t="str">
        <f>IF(ISBLANK(Tabulka4[[#This Row],[start. č.]]),"-",IF(Tabulka4[[#This Row],[příjmení a jméno]]="start. č. nebylo registrováno!","-",IF(VLOOKUP(Tabulka4[[#This Row],[start. č.]],'3. REGISTRACE'!B:G,6,0)=0,"-",VLOOKUP(Tabulka4[[#This Row],[start. č.]],'3. REGISTRACE'!B:G,6,0))))</f>
        <v>-</v>
      </c>
      <c r="M222" s="44" t="str">
        <f>IF(Tabulka4[[#This Row],[kategorie]]="-","-",COUNTIFS(G$10:G222,Tabulka4[[#This Row],[m/ž]],L$10:L222,Tabulka4[[#This Row],[kategorie]]))</f>
        <v>-</v>
      </c>
      <c r="N222" s="57" t="str">
        <f>IF(AND(ISBLANK(H222),ISBLANK(I222),ISBLANK(J222)),"-",IF(K222&gt;=MAX(K$10:K222),"ok","chyba!!!"))</f>
        <v>-</v>
      </c>
    </row>
    <row r="223" spans="2:14" x14ac:dyDescent="0.2">
      <c r="B223" s="44">
        <v>214</v>
      </c>
      <c r="C223" s="45"/>
      <c r="D223" s="21" t="str">
        <f>IF(ISBLANK(Tabulka4[[#This Row],[start. č.]]),"-",IF(ISERROR(VLOOKUP(Tabulka4[[#This Row],[start. č.]],'3. REGISTRACE'!B:F,2,0)),"start. č. nebylo registrováno!",VLOOKUP(Tabulka4[[#This Row],[start. č.]],'3. REGISTRACE'!B:F,2,0)))</f>
        <v>-</v>
      </c>
      <c r="E223" s="18" t="str">
        <f>IF(ISBLANK(Tabulka4[[#This Row],[start. č.]]),"-",IF(ISERROR(VLOOKUP(Tabulka4[[#This Row],[start. č.]],'3. REGISTRACE'!B:F,3,0)),"-",VLOOKUP(Tabulka4[[#This Row],[start. č.]],'3. REGISTRACE'!B:F,3,0)))</f>
        <v>-</v>
      </c>
      <c r="F223" s="46" t="str">
        <f>IF(ISBLANK(Tabulka4[[#This Row],[start. č.]]),"-",IF(Tabulka4[[#This Row],[příjmení a jméno]]="start. č. nebylo registrováno!","-",IF(VLOOKUP(Tabulka4[[#This Row],[start. č.]],'3. REGISTRACE'!B:F,4,0)=0,"-",VLOOKUP(Tabulka4[[#This Row],[start. č.]],'3. REGISTRACE'!B:F,4,0))))</f>
        <v>-</v>
      </c>
      <c r="G223" s="18" t="str">
        <f>IF(ISBLANK(Tabulka4[[#This Row],[start. č.]]),"-",IF(Tabulka4[[#This Row],[příjmení a jméno]]="start. č. nebylo registrováno!","-",IF(VLOOKUP(Tabulka4[[#This Row],[start. č.]],'3. REGISTRACE'!B:F,5,0)=0,"-",VLOOKUP(Tabulka4[[#This Row],[start. č.]],'3. REGISTRACE'!B:F,5,0))))</f>
        <v>-</v>
      </c>
      <c r="H223" s="52"/>
      <c r="I223" s="48"/>
      <c r="J223" s="53"/>
      <c r="K223" s="42">
        <f>TIME(Tabulka4[[#This Row],[hod]],Tabulka4[[#This Row],[min]],Tabulka4[[#This Row],[sek]])</f>
        <v>0</v>
      </c>
      <c r="L223" s="18" t="str">
        <f>IF(ISBLANK(Tabulka4[[#This Row],[start. č.]]),"-",IF(Tabulka4[[#This Row],[příjmení a jméno]]="start. č. nebylo registrováno!","-",IF(VLOOKUP(Tabulka4[[#This Row],[start. č.]],'3. REGISTRACE'!B:G,6,0)=0,"-",VLOOKUP(Tabulka4[[#This Row],[start. č.]],'3. REGISTRACE'!B:G,6,0))))</f>
        <v>-</v>
      </c>
      <c r="M223" s="44" t="str">
        <f>IF(Tabulka4[[#This Row],[kategorie]]="-","-",COUNTIFS(G$10:G223,Tabulka4[[#This Row],[m/ž]],L$10:L223,Tabulka4[[#This Row],[kategorie]]))</f>
        <v>-</v>
      </c>
      <c r="N223" s="57" t="str">
        <f>IF(AND(ISBLANK(H223),ISBLANK(I223),ISBLANK(J223)),"-",IF(K223&gt;=MAX(K$10:K223),"ok","chyba!!!"))</f>
        <v>-</v>
      </c>
    </row>
    <row r="224" spans="2:14" x14ac:dyDescent="0.2">
      <c r="B224" s="44">
        <v>215</v>
      </c>
      <c r="C224" s="45"/>
      <c r="D224" s="21" t="str">
        <f>IF(ISBLANK(Tabulka4[[#This Row],[start. č.]]),"-",IF(ISERROR(VLOOKUP(Tabulka4[[#This Row],[start. č.]],'3. REGISTRACE'!B:F,2,0)),"start. č. nebylo registrováno!",VLOOKUP(Tabulka4[[#This Row],[start. č.]],'3. REGISTRACE'!B:F,2,0)))</f>
        <v>-</v>
      </c>
      <c r="E224" s="18" t="str">
        <f>IF(ISBLANK(Tabulka4[[#This Row],[start. č.]]),"-",IF(ISERROR(VLOOKUP(Tabulka4[[#This Row],[start. č.]],'3. REGISTRACE'!B:F,3,0)),"-",VLOOKUP(Tabulka4[[#This Row],[start. č.]],'3. REGISTRACE'!B:F,3,0)))</f>
        <v>-</v>
      </c>
      <c r="F224" s="46" t="str">
        <f>IF(ISBLANK(Tabulka4[[#This Row],[start. č.]]),"-",IF(Tabulka4[[#This Row],[příjmení a jméno]]="start. č. nebylo registrováno!","-",IF(VLOOKUP(Tabulka4[[#This Row],[start. č.]],'3. REGISTRACE'!B:F,4,0)=0,"-",VLOOKUP(Tabulka4[[#This Row],[start. č.]],'3. REGISTRACE'!B:F,4,0))))</f>
        <v>-</v>
      </c>
      <c r="G224" s="18" t="str">
        <f>IF(ISBLANK(Tabulka4[[#This Row],[start. č.]]),"-",IF(Tabulka4[[#This Row],[příjmení a jméno]]="start. č. nebylo registrováno!","-",IF(VLOOKUP(Tabulka4[[#This Row],[start. č.]],'3. REGISTRACE'!B:F,5,0)=0,"-",VLOOKUP(Tabulka4[[#This Row],[start. č.]],'3. REGISTRACE'!B:F,5,0))))</f>
        <v>-</v>
      </c>
      <c r="H224" s="52"/>
      <c r="I224" s="48"/>
      <c r="J224" s="53"/>
      <c r="K224" s="42">
        <f>TIME(Tabulka4[[#This Row],[hod]],Tabulka4[[#This Row],[min]],Tabulka4[[#This Row],[sek]])</f>
        <v>0</v>
      </c>
      <c r="L224" s="18" t="str">
        <f>IF(ISBLANK(Tabulka4[[#This Row],[start. č.]]),"-",IF(Tabulka4[[#This Row],[příjmení a jméno]]="start. č. nebylo registrováno!","-",IF(VLOOKUP(Tabulka4[[#This Row],[start. č.]],'3. REGISTRACE'!B:G,6,0)=0,"-",VLOOKUP(Tabulka4[[#This Row],[start. č.]],'3. REGISTRACE'!B:G,6,0))))</f>
        <v>-</v>
      </c>
      <c r="M224" s="44" t="str">
        <f>IF(Tabulka4[[#This Row],[kategorie]]="-","-",COUNTIFS(G$10:G224,Tabulka4[[#This Row],[m/ž]],L$10:L224,Tabulka4[[#This Row],[kategorie]]))</f>
        <v>-</v>
      </c>
      <c r="N224" s="57" t="str">
        <f>IF(AND(ISBLANK(H224),ISBLANK(I224),ISBLANK(J224)),"-",IF(K224&gt;=MAX(K$10:K224),"ok","chyba!!!"))</f>
        <v>-</v>
      </c>
    </row>
    <row r="225" spans="2:14" x14ac:dyDescent="0.2">
      <c r="B225" s="44">
        <v>216</v>
      </c>
      <c r="C225" s="45"/>
      <c r="D225" s="21" t="str">
        <f>IF(ISBLANK(Tabulka4[[#This Row],[start. č.]]),"-",IF(ISERROR(VLOOKUP(Tabulka4[[#This Row],[start. č.]],'3. REGISTRACE'!B:F,2,0)),"start. č. nebylo registrováno!",VLOOKUP(Tabulka4[[#This Row],[start. č.]],'3. REGISTRACE'!B:F,2,0)))</f>
        <v>-</v>
      </c>
      <c r="E225" s="18" t="str">
        <f>IF(ISBLANK(Tabulka4[[#This Row],[start. č.]]),"-",IF(ISERROR(VLOOKUP(Tabulka4[[#This Row],[start. č.]],'3. REGISTRACE'!B:F,3,0)),"-",VLOOKUP(Tabulka4[[#This Row],[start. č.]],'3. REGISTRACE'!B:F,3,0)))</f>
        <v>-</v>
      </c>
      <c r="F225" s="46" t="str">
        <f>IF(ISBLANK(Tabulka4[[#This Row],[start. č.]]),"-",IF(Tabulka4[[#This Row],[příjmení a jméno]]="start. č. nebylo registrováno!","-",IF(VLOOKUP(Tabulka4[[#This Row],[start. č.]],'3. REGISTRACE'!B:F,4,0)=0,"-",VLOOKUP(Tabulka4[[#This Row],[start. č.]],'3. REGISTRACE'!B:F,4,0))))</f>
        <v>-</v>
      </c>
      <c r="G225" s="18" t="str">
        <f>IF(ISBLANK(Tabulka4[[#This Row],[start. č.]]),"-",IF(Tabulka4[[#This Row],[příjmení a jméno]]="start. č. nebylo registrováno!","-",IF(VLOOKUP(Tabulka4[[#This Row],[start. č.]],'3. REGISTRACE'!B:F,5,0)=0,"-",VLOOKUP(Tabulka4[[#This Row],[start. č.]],'3. REGISTRACE'!B:F,5,0))))</f>
        <v>-</v>
      </c>
      <c r="H225" s="52"/>
      <c r="I225" s="48"/>
      <c r="J225" s="53"/>
      <c r="K225" s="42">
        <f>TIME(Tabulka4[[#This Row],[hod]],Tabulka4[[#This Row],[min]],Tabulka4[[#This Row],[sek]])</f>
        <v>0</v>
      </c>
      <c r="L225" s="18" t="str">
        <f>IF(ISBLANK(Tabulka4[[#This Row],[start. č.]]),"-",IF(Tabulka4[[#This Row],[příjmení a jméno]]="start. č. nebylo registrováno!","-",IF(VLOOKUP(Tabulka4[[#This Row],[start. č.]],'3. REGISTRACE'!B:G,6,0)=0,"-",VLOOKUP(Tabulka4[[#This Row],[start. č.]],'3. REGISTRACE'!B:G,6,0))))</f>
        <v>-</v>
      </c>
      <c r="M225" s="44" t="str">
        <f>IF(Tabulka4[[#This Row],[kategorie]]="-","-",COUNTIFS(G$10:G225,Tabulka4[[#This Row],[m/ž]],L$10:L225,Tabulka4[[#This Row],[kategorie]]))</f>
        <v>-</v>
      </c>
      <c r="N225" s="57" t="str">
        <f>IF(AND(ISBLANK(H225),ISBLANK(I225),ISBLANK(J225)),"-",IF(K225&gt;=MAX(K$10:K225),"ok","chyba!!!"))</f>
        <v>-</v>
      </c>
    </row>
    <row r="226" spans="2:14" x14ac:dyDescent="0.2">
      <c r="B226" s="44">
        <v>217</v>
      </c>
      <c r="C226" s="45"/>
      <c r="D226" s="21" t="str">
        <f>IF(ISBLANK(Tabulka4[[#This Row],[start. č.]]),"-",IF(ISERROR(VLOOKUP(Tabulka4[[#This Row],[start. č.]],'3. REGISTRACE'!B:F,2,0)),"start. č. nebylo registrováno!",VLOOKUP(Tabulka4[[#This Row],[start. č.]],'3. REGISTRACE'!B:F,2,0)))</f>
        <v>-</v>
      </c>
      <c r="E226" s="18" t="str">
        <f>IF(ISBLANK(Tabulka4[[#This Row],[start. č.]]),"-",IF(ISERROR(VLOOKUP(Tabulka4[[#This Row],[start. č.]],'3. REGISTRACE'!B:F,3,0)),"-",VLOOKUP(Tabulka4[[#This Row],[start. č.]],'3. REGISTRACE'!B:F,3,0)))</f>
        <v>-</v>
      </c>
      <c r="F226" s="46" t="str">
        <f>IF(ISBLANK(Tabulka4[[#This Row],[start. č.]]),"-",IF(Tabulka4[[#This Row],[příjmení a jméno]]="start. č. nebylo registrováno!","-",IF(VLOOKUP(Tabulka4[[#This Row],[start. č.]],'3. REGISTRACE'!B:F,4,0)=0,"-",VLOOKUP(Tabulka4[[#This Row],[start. č.]],'3. REGISTRACE'!B:F,4,0))))</f>
        <v>-</v>
      </c>
      <c r="G226" s="18" t="str">
        <f>IF(ISBLANK(Tabulka4[[#This Row],[start. č.]]),"-",IF(Tabulka4[[#This Row],[příjmení a jméno]]="start. č. nebylo registrováno!","-",IF(VLOOKUP(Tabulka4[[#This Row],[start. č.]],'3. REGISTRACE'!B:F,5,0)=0,"-",VLOOKUP(Tabulka4[[#This Row],[start. č.]],'3. REGISTRACE'!B:F,5,0))))</f>
        <v>-</v>
      </c>
      <c r="H226" s="52"/>
      <c r="I226" s="48"/>
      <c r="J226" s="53"/>
      <c r="K226" s="42">
        <f>TIME(Tabulka4[[#This Row],[hod]],Tabulka4[[#This Row],[min]],Tabulka4[[#This Row],[sek]])</f>
        <v>0</v>
      </c>
      <c r="L226" s="18" t="str">
        <f>IF(ISBLANK(Tabulka4[[#This Row],[start. č.]]),"-",IF(Tabulka4[[#This Row],[příjmení a jméno]]="start. č. nebylo registrováno!","-",IF(VLOOKUP(Tabulka4[[#This Row],[start. č.]],'3. REGISTRACE'!B:G,6,0)=0,"-",VLOOKUP(Tabulka4[[#This Row],[start. č.]],'3. REGISTRACE'!B:G,6,0))))</f>
        <v>-</v>
      </c>
      <c r="M226" s="44" t="str">
        <f>IF(Tabulka4[[#This Row],[kategorie]]="-","-",COUNTIFS(G$10:G226,Tabulka4[[#This Row],[m/ž]],L$10:L226,Tabulka4[[#This Row],[kategorie]]))</f>
        <v>-</v>
      </c>
      <c r="N226" s="57" t="str">
        <f>IF(AND(ISBLANK(H226),ISBLANK(I226),ISBLANK(J226)),"-",IF(K226&gt;=MAX(K$10:K226),"ok","chyba!!!"))</f>
        <v>-</v>
      </c>
    </row>
    <row r="227" spans="2:14" x14ac:dyDescent="0.2">
      <c r="B227" s="44">
        <v>218</v>
      </c>
      <c r="C227" s="45"/>
      <c r="D227" s="21" t="str">
        <f>IF(ISBLANK(Tabulka4[[#This Row],[start. č.]]),"-",IF(ISERROR(VLOOKUP(Tabulka4[[#This Row],[start. č.]],'3. REGISTRACE'!B:F,2,0)),"start. č. nebylo registrováno!",VLOOKUP(Tabulka4[[#This Row],[start. č.]],'3. REGISTRACE'!B:F,2,0)))</f>
        <v>-</v>
      </c>
      <c r="E227" s="18" t="str">
        <f>IF(ISBLANK(Tabulka4[[#This Row],[start. č.]]),"-",IF(ISERROR(VLOOKUP(Tabulka4[[#This Row],[start. č.]],'3. REGISTRACE'!B:F,3,0)),"-",VLOOKUP(Tabulka4[[#This Row],[start. č.]],'3. REGISTRACE'!B:F,3,0)))</f>
        <v>-</v>
      </c>
      <c r="F227" s="46" t="str">
        <f>IF(ISBLANK(Tabulka4[[#This Row],[start. č.]]),"-",IF(Tabulka4[[#This Row],[příjmení a jméno]]="start. č. nebylo registrováno!","-",IF(VLOOKUP(Tabulka4[[#This Row],[start. č.]],'3. REGISTRACE'!B:F,4,0)=0,"-",VLOOKUP(Tabulka4[[#This Row],[start. č.]],'3. REGISTRACE'!B:F,4,0))))</f>
        <v>-</v>
      </c>
      <c r="G227" s="18" t="str">
        <f>IF(ISBLANK(Tabulka4[[#This Row],[start. č.]]),"-",IF(Tabulka4[[#This Row],[příjmení a jméno]]="start. č. nebylo registrováno!","-",IF(VLOOKUP(Tabulka4[[#This Row],[start. č.]],'3. REGISTRACE'!B:F,5,0)=0,"-",VLOOKUP(Tabulka4[[#This Row],[start. č.]],'3. REGISTRACE'!B:F,5,0))))</f>
        <v>-</v>
      </c>
      <c r="H227" s="52"/>
      <c r="I227" s="48"/>
      <c r="J227" s="53"/>
      <c r="K227" s="42">
        <f>TIME(Tabulka4[[#This Row],[hod]],Tabulka4[[#This Row],[min]],Tabulka4[[#This Row],[sek]])</f>
        <v>0</v>
      </c>
      <c r="L227" s="18" t="str">
        <f>IF(ISBLANK(Tabulka4[[#This Row],[start. č.]]),"-",IF(Tabulka4[[#This Row],[příjmení a jméno]]="start. č. nebylo registrováno!","-",IF(VLOOKUP(Tabulka4[[#This Row],[start. č.]],'3. REGISTRACE'!B:G,6,0)=0,"-",VLOOKUP(Tabulka4[[#This Row],[start. č.]],'3. REGISTRACE'!B:G,6,0))))</f>
        <v>-</v>
      </c>
      <c r="M227" s="44" t="str">
        <f>IF(Tabulka4[[#This Row],[kategorie]]="-","-",COUNTIFS(G$10:G227,Tabulka4[[#This Row],[m/ž]],L$10:L227,Tabulka4[[#This Row],[kategorie]]))</f>
        <v>-</v>
      </c>
      <c r="N227" s="57" t="str">
        <f>IF(AND(ISBLANK(H227),ISBLANK(I227),ISBLANK(J227)),"-",IF(K227&gt;=MAX(K$10:K227),"ok","chyba!!!"))</f>
        <v>-</v>
      </c>
    </row>
    <row r="228" spans="2:14" x14ac:dyDescent="0.2">
      <c r="B228" s="44">
        <v>219</v>
      </c>
      <c r="C228" s="45"/>
      <c r="D228" s="21" t="str">
        <f>IF(ISBLANK(Tabulka4[[#This Row],[start. č.]]),"-",IF(ISERROR(VLOOKUP(Tabulka4[[#This Row],[start. č.]],'3. REGISTRACE'!B:F,2,0)),"start. č. nebylo registrováno!",VLOOKUP(Tabulka4[[#This Row],[start. č.]],'3. REGISTRACE'!B:F,2,0)))</f>
        <v>-</v>
      </c>
      <c r="E228" s="18" t="str">
        <f>IF(ISBLANK(Tabulka4[[#This Row],[start. č.]]),"-",IF(ISERROR(VLOOKUP(Tabulka4[[#This Row],[start. č.]],'3. REGISTRACE'!B:F,3,0)),"-",VLOOKUP(Tabulka4[[#This Row],[start. č.]],'3. REGISTRACE'!B:F,3,0)))</f>
        <v>-</v>
      </c>
      <c r="F228" s="46" t="str">
        <f>IF(ISBLANK(Tabulka4[[#This Row],[start. č.]]),"-",IF(Tabulka4[[#This Row],[příjmení a jméno]]="start. č. nebylo registrováno!","-",IF(VLOOKUP(Tabulka4[[#This Row],[start. č.]],'3. REGISTRACE'!B:F,4,0)=0,"-",VLOOKUP(Tabulka4[[#This Row],[start. č.]],'3. REGISTRACE'!B:F,4,0))))</f>
        <v>-</v>
      </c>
      <c r="G228" s="18" t="str">
        <f>IF(ISBLANK(Tabulka4[[#This Row],[start. č.]]),"-",IF(Tabulka4[[#This Row],[příjmení a jméno]]="start. č. nebylo registrováno!","-",IF(VLOOKUP(Tabulka4[[#This Row],[start. č.]],'3. REGISTRACE'!B:F,5,0)=0,"-",VLOOKUP(Tabulka4[[#This Row],[start. č.]],'3. REGISTRACE'!B:F,5,0))))</f>
        <v>-</v>
      </c>
      <c r="H228" s="52"/>
      <c r="I228" s="48"/>
      <c r="J228" s="53"/>
      <c r="K228" s="42">
        <f>TIME(Tabulka4[[#This Row],[hod]],Tabulka4[[#This Row],[min]],Tabulka4[[#This Row],[sek]])</f>
        <v>0</v>
      </c>
      <c r="L228" s="18" t="str">
        <f>IF(ISBLANK(Tabulka4[[#This Row],[start. č.]]),"-",IF(Tabulka4[[#This Row],[příjmení a jméno]]="start. č. nebylo registrováno!","-",IF(VLOOKUP(Tabulka4[[#This Row],[start. č.]],'3. REGISTRACE'!B:G,6,0)=0,"-",VLOOKUP(Tabulka4[[#This Row],[start. č.]],'3. REGISTRACE'!B:G,6,0))))</f>
        <v>-</v>
      </c>
      <c r="M228" s="44" t="str">
        <f>IF(Tabulka4[[#This Row],[kategorie]]="-","-",COUNTIFS(G$10:G228,Tabulka4[[#This Row],[m/ž]],L$10:L228,Tabulka4[[#This Row],[kategorie]]))</f>
        <v>-</v>
      </c>
      <c r="N228" s="57" t="str">
        <f>IF(AND(ISBLANK(H228),ISBLANK(I228),ISBLANK(J228)),"-",IF(K228&gt;=MAX(K$10:K228),"ok","chyba!!!"))</f>
        <v>-</v>
      </c>
    </row>
    <row r="229" spans="2:14" x14ac:dyDescent="0.2">
      <c r="B229" s="44">
        <v>220</v>
      </c>
      <c r="C229" s="45"/>
      <c r="D229" s="21" t="str">
        <f>IF(ISBLANK(Tabulka4[[#This Row],[start. č.]]),"-",IF(ISERROR(VLOOKUP(Tabulka4[[#This Row],[start. č.]],'3. REGISTRACE'!B:F,2,0)),"start. č. nebylo registrováno!",VLOOKUP(Tabulka4[[#This Row],[start. č.]],'3. REGISTRACE'!B:F,2,0)))</f>
        <v>-</v>
      </c>
      <c r="E229" s="18" t="str">
        <f>IF(ISBLANK(Tabulka4[[#This Row],[start. č.]]),"-",IF(ISERROR(VLOOKUP(Tabulka4[[#This Row],[start. č.]],'3. REGISTRACE'!B:F,3,0)),"-",VLOOKUP(Tabulka4[[#This Row],[start. č.]],'3. REGISTRACE'!B:F,3,0)))</f>
        <v>-</v>
      </c>
      <c r="F229" s="46" t="str">
        <f>IF(ISBLANK(Tabulka4[[#This Row],[start. č.]]),"-",IF(Tabulka4[[#This Row],[příjmení a jméno]]="start. č. nebylo registrováno!","-",IF(VLOOKUP(Tabulka4[[#This Row],[start. č.]],'3. REGISTRACE'!B:F,4,0)=0,"-",VLOOKUP(Tabulka4[[#This Row],[start. č.]],'3. REGISTRACE'!B:F,4,0))))</f>
        <v>-</v>
      </c>
      <c r="G229" s="18" t="str">
        <f>IF(ISBLANK(Tabulka4[[#This Row],[start. č.]]),"-",IF(Tabulka4[[#This Row],[příjmení a jméno]]="start. č. nebylo registrováno!","-",IF(VLOOKUP(Tabulka4[[#This Row],[start. č.]],'3. REGISTRACE'!B:F,5,0)=0,"-",VLOOKUP(Tabulka4[[#This Row],[start. č.]],'3. REGISTRACE'!B:F,5,0))))</f>
        <v>-</v>
      </c>
      <c r="H229" s="52"/>
      <c r="I229" s="48"/>
      <c r="J229" s="53"/>
      <c r="K229" s="42">
        <f>TIME(Tabulka4[[#This Row],[hod]],Tabulka4[[#This Row],[min]],Tabulka4[[#This Row],[sek]])</f>
        <v>0</v>
      </c>
      <c r="L229" s="18" t="str">
        <f>IF(ISBLANK(Tabulka4[[#This Row],[start. č.]]),"-",IF(Tabulka4[[#This Row],[příjmení a jméno]]="start. č. nebylo registrováno!","-",IF(VLOOKUP(Tabulka4[[#This Row],[start. č.]],'3. REGISTRACE'!B:G,6,0)=0,"-",VLOOKUP(Tabulka4[[#This Row],[start. č.]],'3. REGISTRACE'!B:G,6,0))))</f>
        <v>-</v>
      </c>
      <c r="M229" s="44" t="str">
        <f>IF(Tabulka4[[#This Row],[kategorie]]="-","-",COUNTIFS(G$10:G229,Tabulka4[[#This Row],[m/ž]],L$10:L229,Tabulka4[[#This Row],[kategorie]]))</f>
        <v>-</v>
      </c>
      <c r="N229" s="57" t="str">
        <f>IF(AND(ISBLANK(H229),ISBLANK(I229),ISBLANK(J229)),"-",IF(K229&gt;=MAX(K$10:K229),"ok","chyba!!!"))</f>
        <v>-</v>
      </c>
    </row>
    <row r="230" spans="2:14" x14ac:dyDescent="0.2">
      <c r="B230" s="44">
        <v>221</v>
      </c>
      <c r="C230" s="45"/>
      <c r="D230" s="21" t="str">
        <f>IF(ISBLANK(Tabulka4[[#This Row],[start. č.]]),"-",IF(ISERROR(VLOOKUP(Tabulka4[[#This Row],[start. č.]],'3. REGISTRACE'!B:F,2,0)),"start. č. nebylo registrováno!",VLOOKUP(Tabulka4[[#This Row],[start. č.]],'3. REGISTRACE'!B:F,2,0)))</f>
        <v>-</v>
      </c>
      <c r="E230" s="18" t="str">
        <f>IF(ISBLANK(Tabulka4[[#This Row],[start. č.]]),"-",IF(ISERROR(VLOOKUP(Tabulka4[[#This Row],[start. č.]],'3. REGISTRACE'!B:F,3,0)),"-",VLOOKUP(Tabulka4[[#This Row],[start. č.]],'3. REGISTRACE'!B:F,3,0)))</f>
        <v>-</v>
      </c>
      <c r="F230" s="46" t="str">
        <f>IF(ISBLANK(Tabulka4[[#This Row],[start. č.]]),"-",IF(Tabulka4[[#This Row],[příjmení a jméno]]="start. č. nebylo registrováno!","-",IF(VLOOKUP(Tabulka4[[#This Row],[start. č.]],'3. REGISTRACE'!B:F,4,0)=0,"-",VLOOKUP(Tabulka4[[#This Row],[start. č.]],'3. REGISTRACE'!B:F,4,0))))</f>
        <v>-</v>
      </c>
      <c r="G230" s="18" t="str">
        <f>IF(ISBLANK(Tabulka4[[#This Row],[start. č.]]),"-",IF(Tabulka4[[#This Row],[příjmení a jméno]]="start. č. nebylo registrováno!","-",IF(VLOOKUP(Tabulka4[[#This Row],[start. č.]],'3. REGISTRACE'!B:F,5,0)=0,"-",VLOOKUP(Tabulka4[[#This Row],[start. č.]],'3. REGISTRACE'!B:F,5,0))))</f>
        <v>-</v>
      </c>
      <c r="H230" s="52"/>
      <c r="I230" s="48"/>
      <c r="J230" s="53"/>
      <c r="K230" s="42">
        <f>TIME(Tabulka4[[#This Row],[hod]],Tabulka4[[#This Row],[min]],Tabulka4[[#This Row],[sek]])</f>
        <v>0</v>
      </c>
      <c r="L230" s="18" t="str">
        <f>IF(ISBLANK(Tabulka4[[#This Row],[start. č.]]),"-",IF(Tabulka4[[#This Row],[příjmení a jméno]]="start. č. nebylo registrováno!","-",IF(VLOOKUP(Tabulka4[[#This Row],[start. č.]],'3. REGISTRACE'!B:G,6,0)=0,"-",VLOOKUP(Tabulka4[[#This Row],[start. č.]],'3. REGISTRACE'!B:G,6,0))))</f>
        <v>-</v>
      </c>
      <c r="M230" s="44" t="str">
        <f>IF(Tabulka4[[#This Row],[kategorie]]="-","-",COUNTIFS(G$10:G230,Tabulka4[[#This Row],[m/ž]],L$10:L230,Tabulka4[[#This Row],[kategorie]]))</f>
        <v>-</v>
      </c>
      <c r="N230" s="57" t="str">
        <f>IF(AND(ISBLANK(H230),ISBLANK(I230),ISBLANK(J230)),"-",IF(K230&gt;=MAX(K$10:K230),"ok","chyba!!!"))</f>
        <v>-</v>
      </c>
    </row>
    <row r="231" spans="2:14" x14ac:dyDescent="0.2">
      <c r="B231" s="44">
        <v>222</v>
      </c>
      <c r="C231" s="45"/>
      <c r="D231" s="21" t="str">
        <f>IF(ISBLANK(Tabulka4[[#This Row],[start. č.]]),"-",IF(ISERROR(VLOOKUP(Tabulka4[[#This Row],[start. č.]],'3. REGISTRACE'!B:F,2,0)),"start. č. nebylo registrováno!",VLOOKUP(Tabulka4[[#This Row],[start. č.]],'3. REGISTRACE'!B:F,2,0)))</f>
        <v>-</v>
      </c>
      <c r="E231" s="18" t="str">
        <f>IF(ISBLANK(Tabulka4[[#This Row],[start. č.]]),"-",IF(ISERROR(VLOOKUP(Tabulka4[[#This Row],[start. č.]],'3. REGISTRACE'!B:F,3,0)),"-",VLOOKUP(Tabulka4[[#This Row],[start. č.]],'3. REGISTRACE'!B:F,3,0)))</f>
        <v>-</v>
      </c>
      <c r="F231" s="46" t="str">
        <f>IF(ISBLANK(Tabulka4[[#This Row],[start. č.]]),"-",IF(Tabulka4[[#This Row],[příjmení a jméno]]="start. č. nebylo registrováno!","-",IF(VLOOKUP(Tabulka4[[#This Row],[start. č.]],'3. REGISTRACE'!B:F,4,0)=0,"-",VLOOKUP(Tabulka4[[#This Row],[start. č.]],'3. REGISTRACE'!B:F,4,0))))</f>
        <v>-</v>
      </c>
      <c r="G231" s="18" t="str">
        <f>IF(ISBLANK(Tabulka4[[#This Row],[start. č.]]),"-",IF(Tabulka4[[#This Row],[příjmení a jméno]]="start. č. nebylo registrováno!","-",IF(VLOOKUP(Tabulka4[[#This Row],[start. č.]],'3. REGISTRACE'!B:F,5,0)=0,"-",VLOOKUP(Tabulka4[[#This Row],[start. č.]],'3. REGISTRACE'!B:F,5,0))))</f>
        <v>-</v>
      </c>
      <c r="H231" s="52"/>
      <c r="I231" s="48"/>
      <c r="J231" s="53"/>
      <c r="K231" s="42">
        <f>TIME(Tabulka4[[#This Row],[hod]],Tabulka4[[#This Row],[min]],Tabulka4[[#This Row],[sek]])</f>
        <v>0</v>
      </c>
      <c r="L231" s="18" t="str">
        <f>IF(ISBLANK(Tabulka4[[#This Row],[start. č.]]),"-",IF(Tabulka4[[#This Row],[příjmení a jméno]]="start. č. nebylo registrováno!","-",IF(VLOOKUP(Tabulka4[[#This Row],[start. č.]],'3. REGISTRACE'!B:G,6,0)=0,"-",VLOOKUP(Tabulka4[[#This Row],[start. č.]],'3. REGISTRACE'!B:G,6,0))))</f>
        <v>-</v>
      </c>
      <c r="M231" s="44" t="str">
        <f>IF(Tabulka4[[#This Row],[kategorie]]="-","-",COUNTIFS(G$10:G231,Tabulka4[[#This Row],[m/ž]],L$10:L231,Tabulka4[[#This Row],[kategorie]]))</f>
        <v>-</v>
      </c>
      <c r="N231" s="57" t="str">
        <f>IF(AND(ISBLANK(H231),ISBLANK(I231),ISBLANK(J231)),"-",IF(K231&gt;=MAX(K$10:K231),"ok","chyba!!!"))</f>
        <v>-</v>
      </c>
    </row>
    <row r="232" spans="2:14" x14ac:dyDescent="0.2">
      <c r="B232" s="44">
        <v>223</v>
      </c>
      <c r="C232" s="45"/>
      <c r="D232" s="21" t="str">
        <f>IF(ISBLANK(Tabulka4[[#This Row],[start. č.]]),"-",IF(ISERROR(VLOOKUP(Tabulka4[[#This Row],[start. č.]],'3. REGISTRACE'!B:F,2,0)),"start. č. nebylo registrováno!",VLOOKUP(Tabulka4[[#This Row],[start. č.]],'3. REGISTRACE'!B:F,2,0)))</f>
        <v>-</v>
      </c>
      <c r="E232" s="18" t="str">
        <f>IF(ISBLANK(Tabulka4[[#This Row],[start. č.]]),"-",IF(ISERROR(VLOOKUP(Tabulka4[[#This Row],[start. č.]],'3. REGISTRACE'!B:F,3,0)),"-",VLOOKUP(Tabulka4[[#This Row],[start. č.]],'3. REGISTRACE'!B:F,3,0)))</f>
        <v>-</v>
      </c>
      <c r="F232" s="46" t="str">
        <f>IF(ISBLANK(Tabulka4[[#This Row],[start. č.]]),"-",IF(Tabulka4[[#This Row],[příjmení a jméno]]="start. č. nebylo registrováno!","-",IF(VLOOKUP(Tabulka4[[#This Row],[start. č.]],'3. REGISTRACE'!B:F,4,0)=0,"-",VLOOKUP(Tabulka4[[#This Row],[start. č.]],'3. REGISTRACE'!B:F,4,0))))</f>
        <v>-</v>
      </c>
      <c r="G232" s="18" t="str">
        <f>IF(ISBLANK(Tabulka4[[#This Row],[start. č.]]),"-",IF(Tabulka4[[#This Row],[příjmení a jméno]]="start. č. nebylo registrováno!","-",IF(VLOOKUP(Tabulka4[[#This Row],[start. č.]],'3. REGISTRACE'!B:F,5,0)=0,"-",VLOOKUP(Tabulka4[[#This Row],[start. č.]],'3. REGISTRACE'!B:F,5,0))))</f>
        <v>-</v>
      </c>
      <c r="H232" s="52"/>
      <c r="I232" s="48"/>
      <c r="J232" s="53"/>
      <c r="K232" s="42">
        <f>TIME(Tabulka4[[#This Row],[hod]],Tabulka4[[#This Row],[min]],Tabulka4[[#This Row],[sek]])</f>
        <v>0</v>
      </c>
      <c r="L232" s="18" t="str">
        <f>IF(ISBLANK(Tabulka4[[#This Row],[start. č.]]),"-",IF(Tabulka4[[#This Row],[příjmení a jméno]]="start. č. nebylo registrováno!","-",IF(VLOOKUP(Tabulka4[[#This Row],[start. č.]],'3. REGISTRACE'!B:G,6,0)=0,"-",VLOOKUP(Tabulka4[[#This Row],[start. č.]],'3. REGISTRACE'!B:G,6,0))))</f>
        <v>-</v>
      </c>
      <c r="M232" s="44" t="str">
        <f>IF(Tabulka4[[#This Row],[kategorie]]="-","-",COUNTIFS(G$10:G232,Tabulka4[[#This Row],[m/ž]],L$10:L232,Tabulka4[[#This Row],[kategorie]]))</f>
        <v>-</v>
      </c>
      <c r="N232" s="57" t="str">
        <f>IF(AND(ISBLANK(H232),ISBLANK(I232),ISBLANK(J232)),"-",IF(K232&gt;=MAX(K$10:K232),"ok","chyba!!!"))</f>
        <v>-</v>
      </c>
    </row>
    <row r="233" spans="2:14" x14ac:dyDescent="0.2">
      <c r="B233" s="44">
        <v>224</v>
      </c>
      <c r="C233" s="45"/>
      <c r="D233" s="21" t="str">
        <f>IF(ISBLANK(Tabulka4[[#This Row],[start. č.]]),"-",IF(ISERROR(VLOOKUP(Tabulka4[[#This Row],[start. č.]],'3. REGISTRACE'!B:F,2,0)),"start. č. nebylo registrováno!",VLOOKUP(Tabulka4[[#This Row],[start. č.]],'3. REGISTRACE'!B:F,2,0)))</f>
        <v>-</v>
      </c>
      <c r="E233" s="18" t="str">
        <f>IF(ISBLANK(Tabulka4[[#This Row],[start. č.]]),"-",IF(ISERROR(VLOOKUP(Tabulka4[[#This Row],[start. č.]],'3. REGISTRACE'!B:F,3,0)),"-",VLOOKUP(Tabulka4[[#This Row],[start. č.]],'3. REGISTRACE'!B:F,3,0)))</f>
        <v>-</v>
      </c>
      <c r="F233" s="46" t="str">
        <f>IF(ISBLANK(Tabulka4[[#This Row],[start. č.]]),"-",IF(Tabulka4[[#This Row],[příjmení a jméno]]="start. č. nebylo registrováno!","-",IF(VLOOKUP(Tabulka4[[#This Row],[start. č.]],'3. REGISTRACE'!B:F,4,0)=0,"-",VLOOKUP(Tabulka4[[#This Row],[start. č.]],'3. REGISTRACE'!B:F,4,0))))</f>
        <v>-</v>
      </c>
      <c r="G233" s="18" t="str">
        <f>IF(ISBLANK(Tabulka4[[#This Row],[start. č.]]),"-",IF(Tabulka4[[#This Row],[příjmení a jméno]]="start. č. nebylo registrováno!","-",IF(VLOOKUP(Tabulka4[[#This Row],[start. č.]],'3. REGISTRACE'!B:F,5,0)=0,"-",VLOOKUP(Tabulka4[[#This Row],[start. č.]],'3. REGISTRACE'!B:F,5,0))))</f>
        <v>-</v>
      </c>
      <c r="H233" s="52"/>
      <c r="I233" s="48"/>
      <c r="J233" s="53"/>
      <c r="K233" s="42">
        <f>TIME(Tabulka4[[#This Row],[hod]],Tabulka4[[#This Row],[min]],Tabulka4[[#This Row],[sek]])</f>
        <v>0</v>
      </c>
      <c r="L233" s="18" t="str">
        <f>IF(ISBLANK(Tabulka4[[#This Row],[start. č.]]),"-",IF(Tabulka4[[#This Row],[příjmení a jméno]]="start. č. nebylo registrováno!","-",IF(VLOOKUP(Tabulka4[[#This Row],[start. č.]],'3. REGISTRACE'!B:G,6,0)=0,"-",VLOOKUP(Tabulka4[[#This Row],[start. č.]],'3. REGISTRACE'!B:G,6,0))))</f>
        <v>-</v>
      </c>
      <c r="M233" s="44" t="str">
        <f>IF(Tabulka4[[#This Row],[kategorie]]="-","-",COUNTIFS(G$10:G233,Tabulka4[[#This Row],[m/ž]],L$10:L233,Tabulka4[[#This Row],[kategorie]]))</f>
        <v>-</v>
      </c>
      <c r="N233" s="57" t="str">
        <f>IF(AND(ISBLANK(H233),ISBLANK(I233),ISBLANK(J233)),"-",IF(K233&gt;=MAX(K$10:K233),"ok","chyba!!!"))</f>
        <v>-</v>
      </c>
    </row>
    <row r="234" spans="2:14" x14ac:dyDescent="0.2">
      <c r="B234" s="44">
        <v>225</v>
      </c>
      <c r="C234" s="45"/>
      <c r="D234" s="21" t="str">
        <f>IF(ISBLANK(Tabulka4[[#This Row],[start. č.]]),"-",IF(ISERROR(VLOOKUP(Tabulka4[[#This Row],[start. č.]],'3. REGISTRACE'!B:F,2,0)),"start. č. nebylo registrováno!",VLOOKUP(Tabulka4[[#This Row],[start. č.]],'3. REGISTRACE'!B:F,2,0)))</f>
        <v>-</v>
      </c>
      <c r="E234" s="18" t="str">
        <f>IF(ISBLANK(Tabulka4[[#This Row],[start. č.]]),"-",IF(ISERROR(VLOOKUP(Tabulka4[[#This Row],[start. č.]],'3. REGISTRACE'!B:F,3,0)),"-",VLOOKUP(Tabulka4[[#This Row],[start. č.]],'3. REGISTRACE'!B:F,3,0)))</f>
        <v>-</v>
      </c>
      <c r="F234" s="46" t="str">
        <f>IF(ISBLANK(Tabulka4[[#This Row],[start. č.]]),"-",IF(Tabulka4[[#This Row],[příjmení a jméno]]="start. č. nebylo registrováno!","-",IF(VLOOKUP(Tabulka4[[#This Row],[start. č.]],'3. REGISTRACE'!B:F,4,0)=0,"-",VLOOKUP(Tabulka4[[#This Row],[start. č.]],'3. REGISTRACE'!B:F,4,0))))</f>
        <v>-</v>
      </c>
      <c r="G234" s="18" t="str">
        <f>IF(ISBLANK(Tabulka4[[#This Row],[start. č.]]),"-",IF(Tabulka4[[#This Row],[příjmení a jméno]]="start. č. nebylo registrováno!","-",IF(VLOOKUP(Tabulka4[[#This Row],[start. č.]],'3. REGISTRACE'!B:F,5,0)=0,"-",VLOOKUP(Tabulka4[[#This Row],[start. č.]],'3. REGISTRACE'!B:F,5,0))))</f>
        <v>-</v>
      </c>
      <c r="H234" s="52"/>
      <c r="I234" s="48"/>
      <c r="J234" s="53"/>
      <c r="K234" s="42">
        <f>TIME(Tabulka4[[#This Row],[hod]],Tabulka4[[#This Row],[min]],Tabulka4[[#This Row],[sek]])</f>
        <v>0</v>
      </c>
      <c r="L234" s="18" t="str">
        <f>IF(ISBLANK(Tabulka4[[#This Row],[start. č.]]),"-",IF(Tabulka4[[#This Row],[příjmení a jméno]]="start. č. nebylo registrováno!","-",IF(VLOOKUP(Tabulka4[[#This Row],[start. č.]],'3. REGISTRACE'!B:G,6,0)=0,"-",VLOOKUP(Tabulka4[[#This Row],[start. č.]],'3. REGISTRACE'!B:G,6,0))))</f>
        <v>-</v>
      </c>
      <c r="M234" s="44" t="str">
        <f>IF(Tabulka4[[#This Row],[kategorie]]="-","-",COUNTIFS(G$10:G234,Tabulka4[[#This Row],[m/ž]],L$10:L234,Tabulka4[[#This Row],[kategorie]]))</f>
        <v>-</v>
      </c>
      <c r="N234" s="57" t="str">
        <f>IF(AND(ISBLANK(H234),ISBLANK(I234),ISBLANK(J234)),"-",IF(K234&gt;=MAX(K$10:K234),"ok","chyba!!!"))</f>
        <v>-</v>
      </c>
    </row>
    <row r="235" spans="2:14" x14ac:dyDescent="0.2">
      <c r="B235" s="44">
        <v>226</v>
      </c>
      <c r="C235" s="45"/>
      <c r="D235" s="21" t="str">
        <f>IF(ISBLANK(Tabulka4[[#This Row],[start. č.]]),"-",IF(ISERROR(VLOOKUP(Tabulka4[[#This Row],[start. č.]],'3. REGISTRACE'!B:F,2,0)),"start. č. nebylo registrováno!",VLOOKUP(Tabulka4[[#This Row],[start. č.]],'3. REGISTRACE'!B:F,2,0)))</f>
        <v>-</v>
      </c>
      <c r="E235" s="18" t="str">
        <f>IF(ISBLANK(Tabulka4[[#This Row],[start. č.]]),"-",IF(ISERROR(VLOOKUP(Tabulka4[[#This Row],[start. č.]],'3. REGISTRACE'!B:F,3,0)),"-",VLOOKUP(Tabulka4[[#This Row],[start. č.]],'3. REGISTRACE'!B:F,3,0)))</f>
        <v>-</v>
      </c>
      <c r="F235" s="46" t="str">
        <f>IF(ISBLANK(Tabulka4[[#This Row],[start. č.]]),"-",IF(Tabulka4[[#This Row],[příjmení a jméno]]="start. č. nebylo registrováno!","-",IF(VLOOKUP(Tabulka4[[#This Row],[start. č.]],'3. REGISTRACE'!B:F,4,0)=0,"-",VLOOKUP(Tabulka4[[#This Row],[start. č.]],'3. REGISTRACE'!B:F,4,0))))</f>
        <v>-</v>
      </c>
      <c r="G235" s="18" t="str">
        <f>IF(ISBLANK(Tabulka4[[#This Row],[start. č.]]),"-",IF(Tabulka4[[#This Row],[příjmení a jméno]]="start. č. nebylo registrováno!","-",IF(VLOOKUP(Tabulka4[[#This Row],[start. č.]],'3. REGISTRACE'!B:F,5,0)=0,"-",VLOOKUP(Tabulka4[[#This Row],[start. č.]],'3. REGISTRACE'!B:F,5,0))))</f>
        <v>-</v>
      </c>
      <c r="H235" s="52"/>
      <c r="I235" s="48"/>
      <c r="J235" s="53"/>
      <c r="K235" s="42">
        <f>TIME(Tabulka4[[#This Row],[hod]],Tabulka4[[#This Row],[min]],Tabulka4[[#This Row],[sek]])</f>
        <v>0</v>
      </c>
      <c r="L235" s="18" t="str">
        <f>IF(ISBLANK(Tabulka4[[#This Row],[start. č.]]),"-",IF(Tabulka4[[#This Row],[příjmení a jméno]]="start. č. nebylo registrováno!","-",IF(VLOOKUP(Tabulka4[[#This Row],[start. č.]],'3. REGISTRACE'!B:G,6,0)=0,"-",VLOOKUP(Tabulka4[[#This Row],[start. č.]],'3. REGISTRACE'!B:G,6,0))))</f>
        <v>-</v>
      </c>
      <c r="M235" s="44" t="str">
        <f>IF(Tabulka4[[#This Row],[kategorie]]="-","-",COUNTIFS(G$10:G235,Tabulka4[[#This Row],[m/ž]],L$10:L235,Tabulka4[[#This Row],[kategorie]]))</f>
        <v>-</v>
      </c>
      <c r="N235" s="57" t="str">
        <f>IF(AND(ISBLANK(H235),ISBLANK(I235),ISBLANK(J235)),"-",IF(K235&gt;=MAX(K$10:K235),"ok","chyba!!!"))</f>
        <v>-</v>
      </c>
    </row>
    <row r="236" spans="2:14" x14ac:dyDescent="0.2">
      <c r="B236" s="44">
        <v>227</v>
      </c>
      <c r="C236" s="45"/>
      <c r="D236" s="21" t="str">
        <f>IF(ISBLANK(Tabulka4[[#This Row],[start. č.]]),"-",IF(ISERROR(VLOOKUP(Tabulka4[[#This Row],[start. č.]],'3. REGISTRACE'!B:F,2,0)),"start. č. nebylo registrováno!",VLOOKUP(Tabulka4[[#This Row],[start. č.]],'3. REGISTRACE'!B:F,2,0)))</f>
        <v>-</v>
      </c>
      <c r="E236" s="18" t="str">
        <f>IF(ISBLANK(Tabulka4[[#This Row],[start. č.]]),"-",IF(ISERROR(VLOOKUP(Tabulka4[[#This Row],[start. č.]],'3. REGISTRACE'!B:F,3,0)),"-",VLOOKUP(Tabulka4[[#This Row],[start. č.]],'3. REGISTRACE'!B:F,3,0)))</f>
        <v>-</v>
      </c>
      <c r="F236" s="46" t="str">
        <f>IF(ISBLANK(Tabulka4[[#This Row],[start. č.]]),"-",IF(Tabulka4[[#This Row],[příjmení a jméno]]="start. č. nebylo registrováno!","-",IF(VLOOKUP(Tabulka4[[#This Row],[start. č.]],'3. REGISTRACE'!B:F,4,0)=0,"-",VLOOKUP(Tabulka4[[#This Row],[start. č.]],'3. REGISTRACE'!B:F,4,0))))</f>
        <v>-</v>
      </c>
      <c r="G236" s="18" t="str">
        <f>IF(ISBLANK(Tabulka4[[#This Row],[start. č.]]),"-",IF(Tabulka4[[#This Row],[příjmení a jméno]]="start. č. nebylo registrováno!","-",IF(VLOOKUP(Tabulka4[[#This Row],[start. č.]],'3. REGISTRACE'!B:F,5,0)=0,"-",VLOOKUP(Tabulka4[[#This Row],[start. č.]],'3. REGISTRACE'!B:F,5,0))))</f>
        <v>-</v>
      </c>
      <c r="H236" s="52"/>
      <c r="I236" s="48"/>
      <c r="J236" s="53"/>
      <c r="K236" s="42">
        <f>TIME(Tabulka4[[#This Row],[hod]],Tabulka4[[#This Row],[min]],Tabulka4[[#This Row],[sek]])</f>
        <v>0</v>
      </c>
      <c r="L236" s="18" t="str">
        <f>IF(ISBLANK(Tabulka4[[#This Row],[start. č.]]),"-",IF(Tabulka4[[#This Row],[příjmení a jméno]]="start. č. nebylo registrováno!","-",IF(VLOOKUP(Tabulka4[[#This Row],[start. č.]],'3. REGISTRACE'!B:G,6,0)=0,"-",VLOOKUP(Tabulka4[[#This Row],[start. č.]],'3. REGISTRACE'!B:G,6,0))))</f>
        <v>-</v>
      </c>
      <c r="M236" s="44" t="str">
        <f>IF(Tabulka4[[#This Row],[kategorie]]="-","-",COUNTIFS(G$10:G236,Tabulka4[[#This Row],[m/ž]],L$10:L236,Tabulka4[[#This Row],[kategorie]]))</f>
        <v>-</v>
      </c>
      <c r="N236" s="57" t="str">
        <f>IF(AND(ISBLANK(H236),ISBLANK(I236),ISBLANK(J236)),"-",IF(K236&gt;=MAX(K$10:K236),"ok","chyba!!!"))</f>
        <v>-</v>
      </c>
    </row>
    <row r="237" spans="2:14" x14ac:dyDescent="0.2">
      <c r="B237" s="44">
        <v>228</v>
      </c>
      <c r="C237" s="45"/>
      <c r="D237" s="21" t="str">
        <f>IF(ISBLANK(Tabulka4[[#This Row],[start. č.]]),"-",IF(ISERROR(VLOOKUP(Tabulka4[[#This Row],[start. č.]],'3. REGISTRACE'!B:F,2,0)),"start. č. nebylo registrováno!",VLOOKUP(Tabulka4[[#This Row],[start. č.]],'3. REGISTRACE'!B:F,2,0)))</f>
        <v>-</v>
      </c>
      <c r="E237" s="18" t="str">
        <f>IF(ISBLANK(Tabulka4[[#This Row],[start. č.]]),"-",IF(ISERROR(VLOOKUP(Tabulka4[[#This Row],[start. č.]],'3. REGISTRACE'!B:F,3,0)),"-",VLOOKUP(Tabulka4[[#This Row],[start. č.]],'3. REGISTRACE'!B:F,3,0)))</f>
        <v>-</v>
      </c>
      <c r="F237" s="46" t="str">
        <f>IF(ISBLANK(Tabulka4[[#This Row],[start. č.]]),"-",IF(Tabulka4[[#This Row],[příjmení a jméno]]="start. č. nebylo registrováno!","-",IF(VLOOKUP(Tabulka4[[#This Row],[start. č.]],'3. REGISTRACE'!B:F,4,0)=0,"-",VLOOKUP(Tabulka4[[#This Row],[start. č.]],'3. REGISTRACE'!B:F,4,0))))</f>
        <v>-</v>
      </c>
      <c r="G237" s="18" t="str">
        <f>IF(ISBLANK(Tabulka4[[#This Row],[start. č.]]),"-",IF(Tabulka4[[#This Row],[příjmení a jméno]]="start. č. nebylo registrováno!","-",IF(VLOOKUP(Tabulka4[[#This Row],[start. č.]],'3. REGISTRACE'!B:F,5,0)=0,"-",VLOOKUP(Tabulka4[[#This Row],[start. č.]],'3. REGISTRACE'!B:F,5,0))))</f>
        <v>-</v>
      </c>
      <c r="H237" s="52"/>
      <c r="I237" s="48"/>
      <c r="J237" s="53"/>
      <c r="K237" s="42">
        <f>TIME(Tabulka4[[#This Row],[hod]],Tabulka4[[#This Row],[min]],Tabulka4[[#This Row],[sek]])</f>
        <v>0</v>
      </c>
      <c r="L237" s="18" t="str">
        <f>IF(ISBLANK(Tabulka4[[#This Row],[start. č.]]),"-",IF(Tabulka4[[#This Row],[příjmení a jméno]]="start. č. nebylo registrováno!","-",IF(VLOOKUP(Tabulka4[[#This Row],[start. č.]],'3. REGISTRACE'!B:G,6,0)=0,"-",VLOOKUP(Tabulka4[[#This Row],[start. č.]],'3. REGISTRACE'!B:G,6,0))))</f>
        <v>-</v>
      </c>
      <c r="M237" s="44" t="str">
        <f>IF(Tabulka4[[#This Row],[kategorie]]="-","-",COUNTIFS(G$10:G237,Tabulka4[[#This Row],[m/ž]],L$10:L237,Tabulka4[[#This Row],[kategorie]]))</f>
        <v>-</v>
      </c>
      <c r="N237" s="57" t="str">
        <f>IF(AND(ISBLANK(H237),ISBLANK(I237),ISBLANK(J237)),"-",IF(K237&gt;=MAX(K$10:K237),"ok","chyba!!!"))</f>
        <v>-</v>
      </c>
    </row>
    <row r="238" spans="2:14" x14ac:dyDescent="0.2">
      <c r="B238" s="44">
        <v>229</v>
      </c>
      <c r="C238" s="45"/>
      <c r="D238" s="21" t="str">
        <f>IF(ISBLANK(Tabulka4[[#This Row],[start. č.]]),"-",IF(ISERROR(VLOOKUP(Tabulka4[[#This Row],[start. č.]],'3. REGISTRACE'!B:F,2,0)),"start. č. nebylo registrováno!",VLOOKUP(Tabulka4[[#This Row],[start. č.]],'3. REGISTRACE'!B:F,2,0)))</f>
        <v>-</v>
      </c>
      <c r="E238" s="18" t="str">
        <f>IF(ISBLANK(Tabulka4[[#This Row],[start. č.]]),"-",IF(ISERROR(VLOOKUP(Tabulka4[[#This Row],[start. č.]],'3. REGISTRACE'!B:F,3,0)),"-",VLOOKUP(Tabulka4[[#This Row],[start. č.]],'3. REGISTRACE'!B:F,3,0)))</f>
        <v>-</v>
      </c>
      <c r="F238" s="46" t="str">
        <f>IF(ISBLANK(Tabulka4[[#This Row],[start. č.]]),"-",IF(Tabulka4[[#This Row],[příjmení a jméno]]="start. č. nebylo registrováno!","-",IF(VLOOKUP(Tabulka4[[#This Row],[start. č.]],'3. REGISTRACE'!B:F,4,0)=0,"-",VLOOKUP(Tabulka4[[#This Row],[start. č.]],'3. REGISTRACE'!B:F,4,0))))</f>
        <v>-</v>
      </c>
      <c r="G238" s="18" t="str">
        <f>IF(ISBLANK(Tabulka4[[#This Row],[start. č.]]),"-",IF(Tabulka4[[#This Row],[příjmení a jméno]]="start. č. nebylo registrováno!","-",IF(VLOOKUP(Tabulka4[[#This Row],[start. č.]],'3. REGISTRACE'!B:F,5,0)=0,"-",VLOOKUP(Tabulka4[[#This Row],[start. č.]],'3. REGISTRACE'!B:F,5,0))))</f>
        <v>-</v>
      </c>
      <c r="H238" s="52"/>
      <c r="I238" s="48"/>
      <c r="J238" s="53"/>
      <c r="K238" s="42">
        <f>TIME(Tabulka4[[#This Row],[hod]],Tabulka4[[#This Row],[min]],Tabulka4[[#This Row],[sek]])</f>
        <v>0</v>
      </c>
      <c r="L238" s="18" t="str">
        <f>IF(ISBLANK(Tabulka4[[#This Row],[start. č.]]),"-",IF(Tabulka4[[#This Row],[příjmení a jméno]]="start. č. nebylo registrováno!","-",IF(VLOOKUP(Tabulka4[[#This Row],[start. č.]],'3. REGISTRACE'!B:G,6,0)=0,"-",VLOOKUP(Tabulka4[[#This Row],[start. č.]],'3. REGISTRACE'!B:G,6,0))))</f>
        <v>-</v>
      </c>
      <c r="M238" s="44" t="str">
        <f>IF(Tabulka4[[#This Row],[kategorie]]="-","-",COUNTIFS(G$10:G238,Tabulka4[[#This Row],[m/ž]],L$10:L238,Tabulka4[[#This Row],[kategorie]]))</f>
        <v>-</v>
      </c>
      <c r="N238" s="57" t="str">
        <f>IF(AND(ISBLANK(H238),ISBLANK(I238),ISBLANK(J238)),"-",IF(K238&gt;=MAX(K$10:K238),"ok","chyba!!!"))</f>
        <v>-</v>
      </c>
    </row>
    <row r="239" spans="2:14" x14ac:dyDescent="0.2">
      <c r="B239" s="44">
        <v>230</v>
      </c>
      <c r="C239" s="45"/>
      <c r="D239" s="21" t="str">
        <f>IF(ISBLANK(Tabulka4[[#This Row],[start. č.]]),"-",IF(ISERROR(VLOOKUP(Tabulka4[[#This Row],[start. č.]],'3. REGISTRACE'!B:F,2,0)),"start. č. nebylo registrováno!",VLOOKUP(Tabulka4[[#This Row],[start. č.]],'3. REGISTRACE'!B:F,2,0)))</f>
        <v>-</v>
      </c>
      <c r="E239" s="18" t="str">
        <f>IF(ISBLANK(Tabulka4[[#This Row],[start. č.]]),"-",IF(ISERROR(VLOOKUP(Tabulka4[[#This Row],[start. č.]],'3. REGISTRACE'!B:F,3,0)),"-",VLOOKUP(Tabulka4[[#This Row],[start. č.]],'3. REGISTRACE'!B:F,3,0)))</f>
        <v>-</v>
      </c>
      <c r="F239" s="46" t="str">
        <f>IF(ISBLANK(Tabulka4[[#This Row],[start. č.]]),"-",IF(Tabulka4[[#This Row],[příjmení a jméno]]="start. č. nebylo registrováno!","-",IF(VLOOKUP(Tabulka4[[#This Row],[start. č.]],'3. REGISTRACE'!B:F,4,0)=0,"-",VLOOKUP(Tabulka4[[#This Row],[start. č.]],'3. REGISTRACE'!B:F,4,0))))</f>
        <v>-</v>
      </c>
      <c r="G239" s="18" t="str">
        <f>IF(ISBLANK(Tabulka4[[#This Row],[start. č.]]),"-",IF(Tabulka4[[#This Row],[příjmení a jméno]]="start. č. nebylo registrováno!","-",IF(VLOOKUP(Tabulka4[[#This Row],[start. č.]],'3. REGISTRACE'!B:F,5,0)=0,"-",VLOOKUP(Tabulka4[[#This Row],[start. č.]],'3. REGISTRACE'!B:F,5,0))))</f>
        <v>-</v>
      </c>
      <c r="H239" s="52"/>
      <c r="I239" s="48"/>
      <c r="J239" s="53"/>
      <c r="K239" s="42">
        <f>TIME(Tabulka4[[#This Row],[hod]],Tabulka4[[#This Row],[min]],Tabulka4[[#This Row],[sek]])</f>
        <v>0</v>
      </c>
      <c r="L239" s="18" t="str">
        <f>IF(ISBLANK(Tabulka4[[#This Row],[start. č.]]),"-",IF(Tabulka4[[#This Row],[příjmení a jméno]]="start. č. nebylo registrováno!","-",IF(VLOOKUP(Tabulka4[[#This Row],[start. č.]],'3. REGISTRACE'!B:G,6,0)=0,"-",VLOOKUP(Tabulka4[[#This Row],[start. č.]],'3. REGISTRACE'!B:G,6,0))))</f>
        <v>-</v>
      </c>
      <c r="M239" s="44" t="str">
        <f>IF(Tabulka4[[#This Row],[kategorie]]="-","-",COUNTIFS(G$10:G239,Tabulka4[[#This Row],[m/ž]],L$10:L239,Tabulka4[[#This Row],[kategorie]]))</f>
        <v>-</v>
      </c>
      <c r="N239" s="57" t="str">
        <f>IF(AND(ISBLANK(H239),ISBLANK(I239),ISBLANK(J239)),"-",IF(K239&gt;=MAX(K$10:K239),"ok","chyba!!!"))</f>
        <v>-</v>
      </c>
    </row>
    <row r="240" spans="2:14" x14ac:dyDescent="0.2">
      <c r="B240" s="44">
        <v>231</v>
      </c>
      <c r="C240" s="45"/>
      <c r="D240" s="21" t="str">
        <f>IF(ISBLANK(Tabulka4[[#This Row],[start. č.]]),"-",IF(ISERROR(VLOOKUP(Tabulka4[[#This Row],[start. č.]],'3. REGISTRACE'!B:F,2,0)),"start. č. nebylo registrováno!",VLOOKUP(Tabulka4[[#This Row],[start. č.]],'3. REGISTRACE'!B:F,2,0)))</f>
        <v>-</v>
      </c>
      <c r="E240" s="18" t="str">
        <f>IF(ISBLANK(Tabulka4[[#This Row],[start. č.]]),"-",IF(ISERROR(VLOOKUP(Tabulka4[[#This Row],[start. č.]],'3. REGISTRACE'!B:F,3,0)),"-",VLOOKUP(Tabulka4[[#This Row],[start. č.]],'3. REGISTRACE'!B:F,3,0)))</f>
        <v>-</v>
      </c>
      <c r="F240" s="46" t="str">
        <f>IF(ISBLANK(Tabulka4[[#This Row],[start. č.]]),"-",IF(Tabulka4[[#This Row],[příjmení a jméno]]="start. č. nebylo registrováno!","-",IF(VLOOKUP(Tabulka4[[#This Row],[start. č.]],'3. REGISTRACE'!B:F,4,0)=0,"-",VLOOKUP(Tabulka4[[#This Row],[start. č.]],'3. REGISTRACE'!B:F,4,0))))</f>
        <v>-</v>
      </c>
      <c r="G240" s="18" t="str">
        <f>IF(ISBLANK(Tabulka4[[#This Row],[start. č.]]),"-",IF(Tabulka4[[#This Row],[příjmení a jméno]]="start. č. nebylo registrováno!","-",IF(VLOOKUP(Tabulka4[[#This Row],[start. č.]],'3. REGISTRACE'!B:F,5,0)=0,"-",VLOOKUP(Tabulka4[[#This Row],[start. č.]],'3. REGISTRACE'!B:F,5,0))))</f>
        <v>-</v>
      </c>
      <c r="H240" s="52"/>
      <c r="I240" s="48"/>
      <c r="J240" s="53"/>
      <c r="K240" s="42">
        <f>TIME(Tabulka4[[#This Row],[hod]],Tabulka4[[#This Row],[min]],Tabulka4[[#This Row],[sek]])</f>
        <v>0</v>
      </c>
      <c r="L240" s="18" t="str">
        <f>IF(ISBLANK(Tabulka4[[#This Row],[start. č.]]),"-",IF(Tabulka4[[#This Row],[příjmení a jméno]]="start. č. nebylo registrováno!","-",IF(VLOOKUP(Tabulka4[[#This Row],[start. č.]],'3. REGISTRACE'!B:G,6,0)=0,"-",VLOOKUP(Tabulka4[[#This Row],[start. č.]],'3. REGISTRACE'!B:G,6,0))))</f>
        <v>-</v>
      </c>
      <c r="M240" s="44" t="str">
        <f>IF(Tabulka4[[#This Row],[kategorie]]="-","-",COUNTIFS(G$10:G240,Tabulka4[[#This Row],[m/ž]],L$10:L240,Tabulka4[[#This Row],[kategorie]]))</f>
        <v>-</v>
      </c>
      <c r="N240" s="57" t="str">
        <f>IF(AND(ISBLANK(H240),ISBLANK(I240),ISBLANK(J240)),"-",IF(K240&gt;=MAX(K$10:K240),"ok","chyba!!!"))</f>
        <v>-</v>
      </c>
    </row>
    <row r="241" spans="2:14" x14ac:dyDescent="0.2">
      <c r="B241" s="44">
        <v>232</v>
      </c>
      <c r="C241" s="45"/>
      <c r="D241" s="21" t="str">
        <f>IF(ISBLANK(Tabulka4[[#This Row],[start. č.]]),"-",IF(ISERROR(VLOOKUP(Tabulka4[[#This Row],[start. č.]],'3. REGISTRACE'!B:F,2,0)),"start. č. nebylo registrováno!",VLOOKUP(Tabulka4[[#This Row],[start. č.]],'3. REGISTRACE'!B:F,2,0)))</f>
        <v>-</v>
      </c>
      <c r="E241" s="18" t="str">
        <f>IF(ISBLANK(Tabulka4[[#This Row],[start. č.]]),"-",IF(ISERROR(VLOOKUP(Tabulka4[[#This Row],[start. č.]],'3. REGISTRACE'!B:F,3,0)),"-",VLOOKUP(Tabulka4[[#This Row],[start. č.]],'3. REGISTRACE'!B:F,3,0)))</f>
        <v>-</v>
      </c>
      <c r="F241" s="46" t="str">
        <f>IF(ISBLANK(Tabulka4[[#This Row],[start. č.]]),"-",IF(Tabulka4[[#This Row],[příjmení a jméno]]="start. č. nebylo registrováno!","-",IF(VLOOKUP(Tabulka4[[#This Row],[start. č.]],'3. REGISTRACE'!B:F,4,0)=0,"-",VLOOKUP(Tabulka4[[#This Row],[start. č.]],'3. REGISTRACE'!B:F,4,0))))</f>
        <v>-</v>
      </c>
      <c r="G241" s="18" t="str">
        <f>IF(ISBLANK(Tabulka4[[#This Row],[start. č.]]),"-",IF(Tabulka4[[#This Row],[příjmení a jméno]]="start. č. nebylo registrováno!","-",IF(VLOOKUP(Tabulka4[[#This Row],[start. č.]],'3. REGISTRACE'!B:F,5,0)=0,"-",VLOOKUP(Tabulka4[[#This Row],[start. č.]],'3. REGISTRACE'!B:F,5,0))))</f>
        <v>-</v>
      </c>
      <c r="H241" s="52"/>
      <c r="I241" s="48"/>
      <c r="J241" s="53"/>
      <c r="K241" s="42">
        <f>TIME(Tabulka4[[#This Row],[hod]],Tabulka4[[#This Row],[min]],Tabulka4[[#This Row],[sek]])</f>
        <v>0</v>
      </c>
      <c r="L241" s="18" t="str">
        <f>IF(ISBLANK(Tabulka4[[#This Row],[start. č.]]),"-",IF(Tabulka4[[#This Row],[příjmení a jméno]]="start. č. nebylo registrováno!","-",IF(VLOOKUP(Tabulka4[[#This Row],[start. č.]],'3. REGISTRACE'!B:G,6,0)=0,"-",VLOOKUP(Tabulka4[[#This Row],[start. č.]],'3. REGISTRACE'!B:G,6,0))))</f>
        <v>-</v>
      </c>
      <c r="M241" s="44" t="str">
        <f>IF(Tabulka4[[#This Row],[kategorie]]="-","-",COUNTIFS(G$10:G241,Tabulka4[[#This Row],[m/ž]],L$10:L241,Tabulka4[[#This Row],[kategorie]]))</f>
        <v>-</v>
      </c>
      <c r="N241" s="57" t="str">
        <f>IF(AND(ISBLANK(H241),ISBLANK(I241),ISBLANK(J241)),"-",IF(K241&gt;=MAX(K$10:K241),"ok","chyba!!!"))</f>
        <v>-</v>
      </c>
    </row>
    <row r="242" spans="2:14" x14ac:dyDescent="0.2">
      <c r="B242" s="44">
        <v>233</v>
      </c>
      <c r="C242" s="45"/>
      <c r="D242" s="21" t="str">
        <f>IF(ISBLANK(Tabulka4[[#This Row],[start. č.]]),"-",IF(ISERROR(VLOOKUP(Tabulka4[[#This Row],[start. č.]],'3. REGISTRACE'!B:F,2,0)),"start. č. nebylo registrováno!",VLOOKUP(Tabulka4[[#This Row],[start. č.]],'3. REGISTRACE'!B:F,2,0)))</f>
        <v>-</v>
      </c>
      <c r="E242" s="18" t="str">
        <f>IF(ISBLANK(Tabulka4[[#This Row],[start. č.]]),"-",IF(ISERROR(VLOOKUP(Tabulka4[[#This Row],[start. č.]],'3. REGISTRACE'!B:F,3,0)),"-",VLOOKUP(Tabulka4[[#This Row],[start. č.]],'3. REGISTRACE'!B:F,3,0)))</f>
        <v>-</v>
      </c>
      <c r="F242" s="46" t="str">
        <f>IF(ISBLANK(Tabulka4[[#This Row],[start. č.]]),"-",IF(Tabulka4[[#This Row],[příjmení a jméno]]="start. č. nebylo registrováno!","-",IF(VLOOKUP(Tabulka4[[#This Row],[start. č.]],'3. REGISTRACE'!B:F,4,0)=0,"-",VLOOKUP(Tabulka4[[#This Row],[start. č.]],'3. REGISTRACE'!B:F,4,0))))</f>
        <v>-</v>
      </c>
      <c r="G242" s="18" t="str">
        <f>IF(ISBLANK(Tabulka4[[#This Row],[start. č.]]),"-",IF(Tabulka4[[#This Row],[příjmení a jméno]]="start. č. nebylo registrováno!","-",IF(VLOOKUP(Tabulka4[[#This Row],[start. č.]],'3. REGISTRACE'!B:F,5,0)=0,"-",VLOOKUP(Tabulka4[[#This Row],[start. č.]],'3. REGISTRACE'!B:F,5,0))))</f>
        <v>-</v>
      </c>
      <c r="H242" s="52"/>
      <c r="I242" s="48"/>
      <c r="J242" s="53"/>
      <c r="K242" s="42">
        <f>TIME(Tabulka4[[#This Row],[hod]],Tabulka4[[#This Row],[min]],Tabulka4[[#This Row],[sek]])</f>
        <v>0</v>
      </c>
      <c r="L242" s="18" t="str">
        <f>IF(ISBLANK(Tabulka4[[#This Row],[start. č.]]),"-",IF(Tabulka4[[#This Row],[příjmení a jméno]]="start. č. nebylo registrováno!","-",IF(VLOOKUP(Tabulka4[[#This Row],[start. č.]],'3. REGISTRACE'!B:G,6,0)=0,"-",VLOOKUP(Tabulka4[[#This Row],[start. č.]],'3. REGISTRACE'!B:G,6,0))))</f>
        <v>-</v>
      </c>
      <c r="M242" s="44" t="str">
        <f>IF(Tabulka4[[#This Row],[kategorie]]="-","-",COUNTIFS(G$10:G242,Tabulka4[[#This Row],[m/ž]],L$10:L242,Tabulka4[[#This Row],[kategorie]]))</f>
        <v>-</v>
      </c>
      <c r="N242" s="57" t="str">
        <f>IF(AND(ISBLANK(H242),ISBLANK(I242),ISBLANK(J242)),"-",IF(K242&gt;=MAX(K$10:K242),"ok","chyba!!!"))</f>
        <v>-</v>
      </c>
    </row>
    <row r="243" spans="2:14" x14ac:dyDescent="0.2">
      <c r="B243" s="44">
        <v>234</v>
      </c>
      <c r="C243" s="45"/>
      <c r="D243" s="21" t="str">
        <f>IF(ISBLANK(Tabulka4[[#This Row],[start. č.]]),"-",IF(ISERROR(VLOOKUP(Tabulka4[[#This Row],[start. č.]],'3. REGISTRACE'!B:F,2,0)),"start. č. nebylo registrováno!",VLOOKUP(Tabulka4[[#This Row],[start. č.]],'3. REGISTRACE'!B:F,2,0)))</f>
        <v>-</v>
      </c>
      <c r="E243" s="18" t="str">
        <f>IF(ISBLANK(Tabulka4[[#This Row],[start. č.]]),"-",IF(ISERROR(VLOOKUP(Tabulka4[[#This Row],[start. č.]],'3. REGISTRACE'!B:F,3,0)),"-",VLOOKUP(Tabulka4[[#This Row],[start. č.]],'3. REGISTRACE'!B:F,3,0)))</f>
        <v>-</v>
      </c>
      <c r="F243" s="46" t="str">
        <f>IF(ISBLANK(Tabulka4[[#This Row],[start. č.]]),"-",IF(Tabulka4[[#This Row],[příjmení a jméno]]="start. č. nebylo registrováno!","-",IF(VLOOKUP(Tabulka4[[#This Row],[start. č.]],'3. REGISTRACE'!B:F,4,0)=0,"-",VLOOKUP(Tabulka4[[#This Row],[start. č.]],'3. REGISTRACE'!B:F,4,0))))</f>
        <v>-</v>
      </c>
      <c r="G243" s="18" t="str">
        <f>IF(ISBLANK(Tabulka4[[#This Row],[start. č.]]),"-",IF(Tabulka4[[#This Row],[příjmení a jméno]]="start. č. nebylo registrováno!","-",IF(VLOOKUP(Tabulka4[[#This Row],[start. č.]],'3. REGISTRACE'!B:F,5,0)=0,"-",VLOOKUP(Tabulka4[[#This Row],[start. č.]],'3. REGISTRACE'!B:F,5,0))))</f>
        <v>-</v>
      </c>
      <c r="H243" s="52"/>
      <c r="I243" s="48"/>
      <c r="J243" s="53"/>
      <c r="K243" s="42">
        <f>TIME(Tabulka4[[#This Row],[hod]],Tabulka4[[#This Row],[min]],Tabulka4[[#This Row],[sek]])</f>
        <v>0</v>
      </c>
      <c r="L243" s="18" t="str">
        <f>IF(ISBLANK(Tabulka4[[#This Row],[start. č.]]),"-",IF(Tabulka4[[#This Row],[příjmení a jméno]]="start. č. nebylo registrováno!","-",IF(VLOOKUP(Tabulka4[[#This Row],[start. č.]],'3. REGISTRACE'!B:G,6,0)=0,"-",VLOOKUP(Tabulka4[[#This Row],[start. č.]],'3. REGISTRACE'!B:G,6,0))))</f>
        <v>-</v>
      </c>
      <c r="M243" s="44" t="str">
        <f>IF(Tabulka4[[#This Row],[kategorie]]="-","-",COUNTIFS(G$10:G243,Tabulka4[[#This Row],[m/ž]],L$10:L243,Tabulka4[[#This Row],[kategorie]]))</f>
        <v>-</v>
      </c>
      <c r="N243" s="57" t="str">
        <f>IF(AND(ISBLANK(H243),ISBLANK(I243),ISBLANK(J243)),"-",IF(K243&gt;=MAX(K$10:K243),"ok","chyba!!!"))</f>
        <v>-</v>
      </c>
    </row>
    <row r="244" spans="2:14" x14ac:dyDescent="0.2">
      <c r="B244" s="44">
        <v>235</v>
      </c>
      <c r="C244" s="45"/>
      <c r="D244" s="21" t="str">
        <f>IF(ISBLANK(Tabulka4[[#This Row],[start. č.]]),"-",IF(ISERROR(VLOOKUP(Tabulka4[[#This Row],[start. č.]],'3. REGISTRACE'!B:F,2,0)),"start. č. nebylo registrováno!",VLOOKUP(Tabulka4[[#This Row],[start. č.]],'3. REGISTRACE'!B:F,2,0)))</f>
        <v>-</v>
      </c>
      <c r="E244" s="18" t="str">
        <f>IF(ISBLANK(Tabulka4[[#This Row],[start. č.]]),"-",IF(ISERROR(VLOOKUP(Tabulka4[[#This Row],[start. č.]],'3. REGISTRACE'!B:F,3,0)),"-",VLOOKUP(Tabulka4[[#This Row],[start. č.]],'3. REGISTRACE'!B:F,3,0)))</f>
        <v>-</v>
      </c>
      <c r="F244" s="46" t="str">
        <f>IF(ISBLANK(Tabulka4[[#This Row],[start. č.]]),"-",IF(Tabulka4[[#This Row],[příjmení a jméno]]="start. č. nebylo registrováno!","-",IF(VLOOKUP(Tabulka4[[#This Row],[start. č.]],'3. REGISTRACE'!B:F,4,0)=0,"-",VLOOKUP(Tabulka4[[#This Row],[start. č.]],'3. REGISTRACE'!B:F,4,0))))</f>
        <v>-</v>
      </c>
      <c r="G244" s="18" t="str">
        <f>IF(ISBLANK(Tabulka4[[#This Row],[start. č.]]),"-",IF(Tabulka4[[#This Row],[příjmení a jméno]]="start. č. nebylo registrováno!","-",IF(VLOOKUP(Tabulka4[[#This Row],[start. č.]],'3. REGISTRACE'!B:F,5,0)=0,"-",VLOOKUP(Tabulka4[[#This Row],[start. č.]],'3. REGISTRACE'!B:F,5,0))))</f>
        <v>-</v>
      </c>
      <c r="H244" s="52"/>
      <c r="I244" s="48"/>
      <c r="J244" s="53"/>
      <c r="K244" s="42">
        <f>TIME(Tabulka4[[#This Row],[hod]],Tabulka4[[#This Row],[min]],Tabulka4[[#This Row],[sek]])</f>
        <v>0</v>
      </c>
      <c r="L244" s="18" t="str">
        <f>IF(ISBLANK(Tabulka4[[#This Row],[start. č.]]),"-",IF(Tabulka4[[#This Row],[příjmení a jméno]]="start. č. nebylo registrováno!","-",IF(VLOOKUP(Tabulka4[[#This Row],[start. č.]],'3. REGISTRACE'!B:G,6,0)=0,"-",VLOOKUP(Tabulka4[[#This Row],[start. č.]],'3. REGISTRACE'!B:G,6,0))))</f>
        <v>-</v>
      </c>
      <c r="M244" s="44" t="str">
        <f>IF(Tabulka4[[#This Row],[kategorie]]="-","-",COUNTIFS(G$10:G244,Tabulka4[[#This Row],[m/ž]],L$10:L244,Tabulka4[[#This Row],[kategorie]]))</f>
        <v>-</v>
      </c>
      <c r="N244" s="57" t="str">
        <f>IF(AND(ISBLANK(H244),ISBLANK(I244),ISBLANK(J244)),"-",IF(K244&gt;=MAX(K$10:K244),"ok","chyba!!!"))</f>
        <v>-</v>
      </c>
    </row>
    <row r="245" spans="2:14" x14ac:dyDescent="0.2">
      <c r="B245" s="44">
        <v>236</v>
      </c>
      <c r="C245" s="45"/>
      <c r="D245" s="21" t="str">
        <f>IF(ISBLANK(Tabulka4[[#This Row],[start. č.]]),"-",IF(ISERROR(VLOOKUP(Tabulka4[[#This Row],[start. č.]],'3. REGISTRACE'!B:F,2,0)),"start. č. nebylo registrováno!",VLOOKUP(Tabulka4[[#This Row],[start. č.]],'3. REGISTRACE'!B:F,2,0)))</f>
        <v>-</v>
      </c>
      <c r="E245" s="18" t="str">
        <f>IF(ISBLANK(Tabulka4[[#This Row],[start. č.]]),"-",IF(ISERROR(VLOOKUP(Tabulka4[[#This Row],[start. č.]],'3. REGISTRACE'!B:F,3,0)),"-",VLOOKUP(Tabulka4[[#This Row],[start. č.]],'3. REGISTRACE'!B:F,3,0)))</f>
        <v>-</v>
      </c>
      <c r="F245" s="46" t="str">
        <f>IF(ISBLANK(Tabulka4[[#This Row],[start. č.]]),"-",IF(Tabulka4[[#This Row],[příjmení a jméno]]="start. č. nebylo registrováno!","-",IF(VLOOKUP(Tabulka4[[#This Row],[start. č.]],'3. REGISTRACE'!B:F,4,0)=0,"-",VLOOKUP(Tabulka4[[#This Row],[start. č.]],'3. REGISTRACE'!B:F,4,0))))</f>
        <v>-</v>
      </c>
      <c r="G245" s="18" t="str">
        <f>IF(ISBLANK(Tabulka4[[#This Row],[start. č.]]),"-",IF(Tabulka4[[#This Row],[příjmení a jméno]]="start. č. nebylo registrováno!","-",IF(VLOOKUP(Tabulka4[[#This Row],[start. č.]],'3. REGISTRACE'!B:F,5,0)=0,"-",VLOOKUP(Tabulka4[[#This Row],[start. č.]],'3. REGISTRACE'!B:F,5,0))))</f>
        <v>-</v>
      </c>
      <c r="H245" s="52"/>
      <c r="I245" s="48"/>
      <c r="J245" s="53"/>
      <c r="K245" s="42">
        <f>TIME(Tabulka4[[#This Row],[hod]],Tabulka4[[#This Row],[min]],Tabulka4[[#This Row],[sek]])</f>
        <v>0</v>
      </c>
      <c r="L245" s="18" t="str">
        <f>IF(ISBLANK(Tabulka4[[#This Row],[start. č.]]),"-",IF(Tabulka4[[#This Row],[příjmení a jméno]]="start. č. nebylo registrováno!","-",IF(VLOOKUP(Tabulka4[[#This Row],[start. č.]],'3. REGISTRACE'!B:G,6,0)=0,"-",VLOOKUP(Tabulka4[[#This Row],[start. č.]],'3. REGISTRACE'!B:G,6,0))))</f>
        <v>-</v>
      </c>
      <c r="M245" s="44" t="str">
        <f>IF(Tabulka4[[#This Row],[kategorie]]="-","-",COUNTIFS(G$10:G245,Tabulka4[[#This Row],[m/ž]],L$10:L245,Tabulka4[[#This Row],[kategorie]]))</f>
        <v>-</v>
      </c>
      <c r="N245" s="57" t="str">
        <f>IF(AND(ISBLANK(H245),ISBLANK(I245),ISBLANK(J245)),"-",IF(K245&gt;=MAX(K$10:K245),"ok","chyba!!!"))</f>
        <v>-</v>
      </c>
    </row>
    <row r="246" spans="2:14" x14ac:dyDescent="0.2">
      <c r="B246" s="44">
        <v>237</v>
      </c>
      <c r="C246" s="45"/>
      <c r="D246" s="21" t="str">
        <f>IF(ISBLANK(Tabulka4[[#This Row],[start. č.]]),"-",IF(ISERROR(VLOOKUP(Tabulka4[[#This Row],[start. č.]],'3. REGISTRACE'!B:F,2,0)),"start. č. nebylo registrováno!",VLOOKUP(Tabulka4[[#This Row],[start. č.]],'3. REGISTRACE'!B:F,2,0)))</f>
        <v>-</v>
      </c>
      <c r="E246" s="18" t="str">
        <f>IF(ISBLANK(Tabulka4[[#This Row],[start. č.]]),"-",IF(ISERROR(VLOOKUP(Tabulka4[[#This Row],[start. č.]],'3. REGISTRACE'!B:F,3,0)),"-",VLOOKUP(Tabulka4[[#This Row],[start. č.]],'3. REGISTRACE'!B:F,3,0)))</f>
        <v>-</v>
      </c>
      <c r="F246" s="46" t="str">
        <f>IF(ISBLANK(Tabulka4[[#This Row],[start. č.]]),"-",IF(Tabulka4[[#This Row],[příjmení a jméno]]="start. č. nebylo registrováno!","-",IF(VLOOKUP(Tabulka4[[#This Row],[start. č.]],'3. REGISTRACE'!B:F,4,0)=0,"-",VLOOKUP(Tabulka4[[#This Row],[start. č.]],'3. REGISTRACE'!B:F,4,0))))</f>
        <v>-</v>
      </c>
      <c r="G246" s="18" t="str">
        <f>IF(ISBLANK(Tabulka4[[#This Row],[start. č.]]),"-",IF(Tabulka4[[#This Row],[příjmení a jméno]]="start. č. nebylo registrováno!","-",IF(VLOOKUP(Tabulka4[[#This Row],[start. č.]],'3. REGISTRACE'!B:F,5,0)=0,"-",VLOOKUP(Tabulka4[[#This Row],[start. č.]],'3. REGISTRACE'!B:F,5,0))))</f>
        <v>-</v>
      </c>
      <c r="H246" s="52"/>
      <c r="I246" s="48"/>
      <c r="J246" s="53"/>
      <c r="K246" s="42">
        <f>TIME(Tabulka4[[#This Row],[hod]],Tabulka4[[#This Row],[min]],Tabulka4[[#This Row],[sek]])</f>
        <v>0</v>
      </c>
      <c r="L246" s="18" t="str">
        <f>IF(ISBLANK(Tabulka4[[#This Row],[start. č.]]),"-",IF(Tabulka4[[#This Row],[příjmení a jméno]]="start. č. nebylo registrováno!","-",IF(VLOOKUP(Tabulka4[[#This Row],[start. č.]],'3. REGISTRACE'!B:G,6,0)=0,"-",VLOOKUP(Tabulka4[[#This Row],[start. č.]],'3. REGISTRACE'!B:G,6,0))))</f>
        <v>-</v>
      </c>
      <c r="M246" s="44" t="str">
        <f>IF(Tabulka4[[#This Row],[kategorie]]="-","-",COUNTIFS(G$10:G246,Tabulka4[[#This Row],[m/ž]],L$10:L246,Tabulka4[[#This Row],[kategorie]]))</f>
        <v>-</v>
      </c>
      <c r="N246" s="57" t="str">
        <f>IF(AND(ISBLANK(H246),ISBLANK(I246),ISBLANK(J246)),"-",IF(K246&gt;=MAX(K$10:K246),"ok","chyba!!!"))</f>
        <v>-</v>
      </c>
    </row>
    <row r="247" spans="2:14" x14ac:dyDescent="0.2">
      <c r="B247" s="44">
        <v>238</v>
      </c>
      <c r="C247" s="45"/>
      <c r="D247" s="21" t="str">
        <f>IF(ISBLANK(Tabulka4[[#This Row],[start. č.]]),"-",IF(ISERROR(VLOOKUP(Tabulka4[[#This Row],[start. č.]],'3. REGISTRACE'!B:F,2,0)),"start. č. nebylo registrováno!",VLOOKUP(Tabulka4[[#This Row],[start. č.]],'3. REGISTRACE'!B:F,2,0)))</f>
        <v>-</v>
      </c>
      <c r="E247" s="18" t="str">
        <f>IF(ISBLANK(Tabulka4[[#This Row],[start. č.]]),"-",IF(ISERROR(VLOOKUP(Tabulka4[[#This Row],[start. č.]],'3. REGISTRACE'!B:F,3,0)),"-",VLOOKUP(Tabulka4[[#This Row],[start. č.]],'3. REGISTRACE'!B:F,3,0)))</f>
        <v>-</v>
      </c>
      <c r="F247" s="46" t="str">
        <f>IF(ISBLANK(Tabulka4[[#This Row],[start. č.]]),"-",IF(Tabulka4[[#This Row],[příjmení a jméno]]="start. č. nebylo registrováno!","-",IF(VLOOKUP(Tabulka4[[#This Row],[start. č.]],'3. REGISTRACE'!B:F,4,0)=0,"-",VLOOKUP(Tabulka4[[#This Row],[start. č.]],'3. REGISTRACE'!B:F,4,0))))</f>
        <v>-</v>
      </c>
      <c r="G247" s="18" t="str">
        <f>IF(ISBLANK(Tabulka4[[#This Row],[start. č.]]),"-",IF(Tabulka4[[#This Row],[příjmení a jméno]]="start. č. nebylo registrováno!","-",IF(VLOOKUP(Tabulka4[[#This Row],[start. č.]],'3. REGISTRACE'!B:F,5,0)=0,"-",VLOOKUP(Tabulka4[[#This Row],[start. č.]],'3. REGISTRACE'!B:F,5,0))))</f>
        <v>-</v>
      </c>
      <c r="H247" s="52"/>
      <c r="I247" s="48"/>
      <c r="J247" s="53"/>
      <c r="K247" s="42">
        <f>TIME(Tabulka4[[#This Row],[hod]],Tabulka4[[#This Row],[min]],Tabulka4[[#This Row],[sek]])</f>
        <v>0</v>
      </c>
      <c r="L247" s="18" t="str">
        <f>IF(ISBLANK(Tabulka4[[#This Row],[start. č.]]),"-",IF(Tabulka4[[#This Row],[příjmení a jméno]]="start. č. nebylo registrováno!","-",IF(VLOOKUP(Tabulka4[[#This Row],[start. č.]],'3. REGISTRACE'!B:G,6,0)=0,"-",VLOOKUP(Tabulka4[[#This Row],[start. č.]],'3. REGISTRACE'!B:G,6,0))))</f>
        <v>-</v>
      </c>
      <c r="M247" s="44" t="str">
        <f>IF(Tabulka4[[#This Row],[kategorie]]="-","-",COUNTIFS(G$10:G247,Tabulka4[[#This Row],[m/ž]],L$10:L247,Tabulka4[[#This Row],[kategorie]]))</f>
        <v>-</v>
      </c>
      <c r="N247" s="57" t="str">
        <f>IF(AND(ISBLANK(H247),ISBLANK(I247),ISBLANK(J247)),"-",IF(K247&gt;=MAX(K$10:K247),"ok","chyba!!!"))</f>
        <v>-</v>
      </c>
    </row>
    <row r="248" spans="2:14" x14ac:dyDescent="0.2">
      <c r="B248" s="44">
        <v>239</v>
      </c>
      <c r="C248" s="45"/>
      <c r="D248" s="21" t="str">
        <f>IF(ISBLANK(Tabulka4[[#This Row],[start. č.]]),"-",IF(ISERROR(VLOOKUP(Tabulka4[[#This Row],[start. č.]],'3. REGISTRACE'!B:F,2,0)),"start. č. nebylo registrováno!",VLOOKUP(Tabulka4[[#This Row],[start. č.]],'3. REGISTRACE'!B:F,2,0)))</f>
        <v>-</v>
      </c>
      <c r="E248" s="18" t="str">
        <f>IF(ISBLANK(Tabulka4[[#This Row],[start. č.]]),"-",IF(ISERROR(VLOOKUP(Tabulka4[[#This Row],[start. č.]],'3. REGISTRACE'!B:F,3,0)),"-",VLOOKUP(Tabulka4[[#This Row],[start. č.]],'3. REGISTRACE'!B:F,3,0)))</f>
        <v>-</v>
      </c>
      <c r="F248" s="46" t="str">
        <f>IF(ISBLANK(Tabulka4[[#This Row],[start. č.]]),"-",IF(Tabulka4[[#This Row],[příjmení a jméno]]="start. č. nebylo registrováno!","-",IF(VLOOKUP(Tabulka4[[#This Row],[start. č.]],'3. REGISTRACE'!B:F,4,0)=0,"-",VLOOKUP(Tabulka4[[#This Row],[start. č.]],'3. REGISTRACE'!B:F,4,0))))</f>
        <v>-</v>
      </c>
      <c r="G248" s="18" t="str">
        <f>IF(ISBLANK(Tabulka4[[#This Row],[start. č.]]),"-",IF(Tabulka4[[#This Row],[příjmení a jméno]]="start. č. nebylo registrováno!","-",IF(VLOOKUP(Tabulka4[[#This Row],[start. č.]],'3. REGISTRACE'!B:F,5,0)=0,"-",VLOOKUP(Tabulka4[[#This Row],[start. č.]],'3. REGISTRACE'!B:F,5,0))))</f>
        <v>-</v>
      </c>
      <c r="H248" s="52"/>
      <c r="I248" s="48"/>
      <c r="J248" s="53"/>
      <c r="K248" s="42">
        <f>TIME(Tabulka4[[#This Row],[hod]],Tabulka4[[#This Row],[min]],Tabulka4[[#This Row],[sek]])</f>
        <v>0</v>
      </c>
      <c r="L248" s="18" t="str">
        <f>IF(ISBLANK(Tabulka4[[#This Row],[start. č.]]),"-",IF(Tabulka4[[#This Row],[příjmení a jméno]]="start. č. nebylo registrováno!","-",IF(VLOOKUP(Tabulka4[[#This Row],[start. č.]],'3. REGISTRACE'!B:G,6,0)=0,"-",VLOOKUP(Tabulka4[[#This Row],[start. č.]],'3. REGISTRACE'!B:G,6,0))))</f>
        <v>-</v>
      </c>
      <c r="M248" s="44" t="str">
        <f>IF(Tabulka4[[#This Row],[kategorie]]="-","-",COUNTIFS(G$10:G248,Tabulka4[[#This Row],[m/ž]],L$10:L248,Tabulka4[[#This Row],[kategorie]]))</f>
        <v>-</v>
      </c>
      <c r="N248" s="57" t="str">
        <f>IF(AND(ISBLANK(H248),ISBLANK(I248),ISBLANK(J248)),"-",IF(K248&gt;=MAX(K$10:K248),"ok","chyba!!!"))</f>
        <v>-</v>
      </c>
    </row>
    <row r="249" spans="2:14" x14ac:dyDescent="0.2">
      <c r="B249" s="44">
        <v>240</v>
      </c>
      <c r="C249" s="45"/>
      <c r="D249" s="21" t="str">
        <f>IF(ISBLANK(Tabulka4[[#This Row],[start. č.]]),"-",IF(ISERROR(VLOOKUP(Tabulka4[[#This Row],[start. č.]],'3. REGISTRACE'!B:F,2,0)),"start. č. nebylo registrováno!",VLOOKUP(Tabulka4[[#This Row],[start. č.]],'3. REGISTRACE'!B:F,2,0)))</f>
        <v>-</v>
      </c>
      <c r="E249" s="18" t="str">
        <f>IF(ISBLANK(Tabulka4[[#This Row],[start. č.]]),"-",IF(ISERROR(VLOOKUP(Tabulka4[[#This Row],[start. č.]],'3. REGISTRACE'!B:F,3,0)),"-",VLOOKUP(Tabulka4[[#This Row],[start. č.]],'3. REGISTRACE'!B:F,3,0)))</f>
        <v>-</v>
      </c>
      <c r="F249" s="46" t="str">
        <f>IF(ISBLANK(Tabulka4[[#This Row],[start. č.]]),"-",IF(Tabulka4[[#This Row],[příjmení a jméno]]="start. č. nebylo registrováno!","-",IF(VLOOKUP(Tabulka4[[#This Row],[start. č.]],'3. REGISTRACE'!B:F,4,0)=0,"-",VLOOKUP(Tabulka4[[#This Row],[start. č.]],'3. REGISTRACE'!B:F,4,0))))</f>
        <v>-</v>
      </c>
      <c r="G249" s="18" t="str">
        <f>IF(ISBLANK(Tabulka4[[#This Row],[start. č.]]),"-",IF(Tabulka4[[#This Row],[příjmení a jméno]]="start. č. nebylo registrováno!","-",IF(VLOOKUP(Tabulka4[[#This Row],[start. č.]],'3. REGISTRACE'!B:F,5,0)=0,"-",VLOOKUP(Tabulka4[[#This Row],[start. č.]],'3. REGISTRACE'!B:F,5,0))))</f>
        <v>-</v>
      </c>
      <c r="H249" s="52"/>
      <c r="I249" s="48"/>
      <c r="J249" s="53"/>
      <c r="K249" s="42">
        <f>TIME(Tabulka4[[#This Row],[hod]],Tabulka4[[#This Row],[min]],Tabulka4[[#This Row],[sek]])</f>
        <v>0</v>
      </c>
      <c r="L249" s="18" t="str">
        <f>IF(ISBLANK(Tabulka4[[#This Row],[start. č.]]),"-",IF(Tabulka4[[#This Row],[příjmení a jméno]]="start. č. nebylo registrováno!","-",IF(VLOOKUP(Tabulka4[[#This Row],[start. č.]],'3. REGISTRACE'!B:G,6,0)=0,"-",VLOOKUP(Tabulka4[[#This Row],[start. č.]],'3. REGISTRACE'!B:G,6,0))))</f>
        <v>-</v>
      </c>
      <c r="M249" s="44" t="str">
        <f>IF(Tabulka4[[#This Row],[kategorie]]="-","-",COUNTIFS(G$10:G249,Tabulka4[[#This Row],[m/ž]],L$10:L249,Tabulka4[[#This Row],[kategorie]]))</f>
        <v>-</v>
      </c>
      <c r="N249" s="57" t="str">
        <f>IF(AND(ISBLANK(H249),ISBLANK(I249),ISBLANK(J249)),"-",IF(K249&gt;=MAX(K$10:K249),"ok","chyba!!!"))</f>
        <v>-</v>
      </c>
    </row>
    <row r="250" spans="2:14" x14ac:dyDescent="0.2">
      <c r="B250" s="44">
        <v>241</v>
      </c>
      <c r="C250" s="45"/>
      <c r="D250" s="21" t="str">
        <f>IF(ISBLANK(Tabulka4[[#This Row],[start. č.]]),"-",IF(ISERROR(VLOOKUP(Tabulka4[[#This Row],[start. č.]],'3. REGISTRACE'!B:F,2,0)),"start. č. nebylo registrováno!",VLOOKUP(Tabulka4[[#This Row],[start. č.]],'3. REGISTRACE'!B:F,2,0)))</f>
        <v>-</v>
      </c>
      <c r="E250" s="18" t="str">
        <f>IF(ISBLANK(Tabulka4[[#This Row],[start. č.]]),"-",IF(ISERROR(VLOOKUP(Tabulka4[[#This Row],[start. č.]],'3. REGISTRACE'!B:F,3,0)),"-",VLOOKUP(Tabulka4[[#This Row],[start. č.]],'3. REGISTRACE'!B:F,3,0)))</f>
        <v>-</v>
      </c>
      <c r="F250" s="46" t="str">
        <f>IF(ISBLANK(Tabulka4[[#This Row],[start. č.]]),"-",IF(Tabulka4[[#This Row],[příjmení a jméno]]="start. č. nebylo registrováno!","-",IF(VLOOKUP(Tabulka4[[#This Row],[start. č.]],'3. REGISTRACE'!B:F,4,0)=0,"-",VLOOKUP(Tabulka4[[#This Row],[start. č.]],'3. REGISTRACE'!B:F,4,0))))</f>
        <v>-</v>
      </c>
      <c r="G250" s="18" t="str">
        <f>IF(ISBLANK(Tabulka4[[#This Row],[start. č.]]),"-",IF(Tabulka4[[#This Row],[příjmení a jméno]]="start. č. nebylo registrováno!","-",IF(VLOOKUP(Tabulka4[[#This Row],[start. č.]],'3. REGISTRACE'!B:F,5,0)=0,"-",VLOOKUP(Tabulka4[[#This Row],[start. č.]],'3. REGISTRACE'!B:F,5,0))))</f>
        <v>-</v>
      </c>
      <c r="H250" s="52"/>
      <c r="I250" s="48"/>
      <c r="J250" s="53"/>
      <c r="K250" s="42">
        <f>TIME(Tabulka4[[#This Row],[hod]],Tabulka4[[#This Row],[min]],Tabulka4[[#This Row],[sek]])</f>
        <v>0</v>
      </c>
      <c r="L250" s="18" t="str">
        <f>IF(ISBLANK(Tabulka4[[#This Row],[start. č.]]),"-",IF(Tabulka4[[#This Row],[příjmení a jméno]]="start. č. nebylo registrováno!","-",IF(VLOOKUP(Tabulka4[[#This Row],[start. č.]],'3. REGISTRACE'!B:G,6,0)=0,"-",VLOOKUP(Tabulka4[[#This Row],[start. č.]],'3. REGISTRACE'!B:G,6,0))))</f>
        <v>-</v>
      </c>
      <c r="M250" s="44" t="str">
        <f>IF(Tabulka4[[#This Row],[kategorie]]="-","-",COUNTIFS(G$10:G250,Tabulka4[[#This Row],[m/ž]],L$10:L250,Tabulka4[[#This Row],[kategorie]]))</f>
        <v>-</v>
      </c>
      <c r="N250" s="57" t="str">
        <f>IF(AND(ISBLANK(H250),ISBLANK(I250),ISBLANK(J250)),"-",IF(K250&gt;=MAX(K$10:K250),"ok","chyba!!!"))</f>
        <v>-</v>
      </c>
    </row>
    <row r="251" spans="2:14" x14ac:dyDescent="0.2">
      <c r="B251" s="44">
        <v>242</v>
      </c>
      <c r="C251" s="45"/>
      <c r="D251" s="21" t="str">
        <f>IF(ISBLANK(Tabulka4[[#This Row],[start. č.]]),"-",IF(ISERROR(VLOOKUP(Tabulka4[[#This Row],[start. č.]],'3. REGISTRACE'!B:F,2,0)),"start. č. nebylo registrováno!",VLOOKUP(Tabulka4[[#This Row],[start. č.]],'3. REGISTRACE'!B:F,2,0)))</f>
        <v>-</v>
      </c>
      <c r="E251" s="18" t="str">
        <f>IF(ISBLANK(Tabulka4[[#This Row],[start. č.]]),"-",IF(ISERROR(VLOOKUP(Tabulka4[[#This Row],[start. č.]],'3. REGISTRACE'!B:F,3,0)),"-",VLOOKUP(Tabulka4[[#This Row],[start. č.]],'3. REGISTRACE'!B:F,3,0)))</f>
        <v>-</v>
      </c>
      <c r="F251" s="46" t="str">
        <f>IF(ISBLANK(Tabulka4[[#This Row],[start. č.]]),"-",IF(Tabulka4[[#This Row],[příjmení a jméno]]="start. č. nebylo registrováno!","-",IF(VLOOKUP(Tabulka4[[#This Row],[start. č.]],'3. REGISTRACE'!B:F,4,0)=0,"-",VLOOKUP(Tabulka4[[#This Row],[start. č.]],'3. REGISTRACE'!B:F,4,0))))</f>
        <v>-</v>
      </c>
      <c r="G251" s="18" t="str">
        <f>IF(ISBLANK(Tabulka4[[#This Row],[start. č.]]),"-",IF(Tabulka4[[#This Row],[příjmení a jméno]]="start. č. nebylo registrováno!","-",IF(VLOOKUP(Tabulka4[[#This Row],[start. č.]],'3. REGISTRACE'!B:F,5,0)=0,"-",VLOOKUP(Tabulka4[[#This Row],[start. č.]],'3. REGISTRACE'!B:F,5,0))))</f>
        <v>-</v>
      </c>
      <c r="H251" s="52"/>
      <c r="I251" s="48"/>
      <c r="J251" s="53"/>
      <c r="K251" s="42">
        <f>TIME(Tabulka4[[#This Row],[hod]],Tabulka4[[#This Row],[min]],Tabulka4[[#This Row],[sek]])</f>
        <v>0</v>
      </c>
      <c r="L251" s="18" t="str">
        <f>IF(ISBLANK(Tabulka4[[#This Row],[start. č.]]),"-",IF(Tabulka4[[#This Row],[příjmení a jméno]]="start. č. nebylo registrováno!","-",IF(VLOOKUP(Tabulka4[[#This Row],[start. č.]],'3. REGISTRACE'!B:G,6,0)=0,"-",VLOOKUP(Tabulka4[[#This Row],[start. č.]],'3. REGISTRACE'!B:G,6,0))))</f>
        <v>-</v>
      </c>
      <c r="M251" s="44" t="str">
        <f>IF(Tabulka4[[#This Row],[kategorie]]="-","-",COUNTIFS(G$10:G251,Tabulka4[[#This Row],[m/ž]],L$10:L251,Tabulka4[[#This Row],[kategorie]]))</f>
        <v>-</v>
      </c>
      <c r="N251" s="57" t="str">
        <f>IF(AND(ISBLANK(H251),ISBLANK(I251),ISBLANK(J251)),"-",IF(K251&gt;=MAX(K$10:K251),"ok","chyba!!!"))</f>
        <v>-</v>
      </c>
    </row>
    <row r="252" spans="2:14" x14ac:dyDescent="0.2">
      <c r="B252" s="44">
        <v>243</v>
      </c>
      <c r="C252" s="45"/>
      <c r="D252" s="21" t="str">
        <f>IF(ISBLANK(Tabulka4[[#This Row],[start. č.]]),"-",IF(ISERROR(VLOOKUP(Tabulka4[[#This Row],[start. č.]],'3. REGISTRACE'!B:F,2,0)),"start. č. nebylo registrováno!",VLOOKUP(Tabulka4[[#This Row],[start. č.]],'3. REGISTRACE'!B:F,2,0)))</f>
        <v>-</v>
      </c>
      <c r="E252" s="18" t="str">
        <f>IF(ISBLANK(Tabulka4[[#This Row],[start. č.]]),"-",IF(ISERROR(VLOOKUP(Tabulka4[[#This Row],[start. č.]],'3. REGISTRACE'!B:F,3,0)),"-",VLOOKUP(Tabulka4[[#This Row],[start. č.]],'3. REGISTRACE'!B:F,3,0)))</f>
        <v>-</v>
      </c>
      <c r="F252" s="46" t="str">
        <f>IF(ISBLANK(Tabulka4[[#This Row],[start. č.]]),"-",IF(Tabulka4[[#This Row],[příjmení a jméno]]="start. č. nebylo registrováno!","-",IF(VLOOKUP(Tabulka4[[#This Row],[start. č.]],'3. REGISTRACE'!B:F,4,0)=0,"-",VLOOKUP(Tabulka4[[#This Row],[start. č.]],'3. REGISTRACE'!B:F,4,0))))</f>
        <v>-</v>
      </c>
      <c r="G252" s="18" t="str">
        <f>IF(ISBLANK(Tabulka4[[#This Row],[start. č.]]),"-",IF(Tabulka4[[#This Row],[příjmení a jméno]]="start. č. nebylo registrováno!","-",IF(VLOOKUP(Tabulka4[[#This Row],[start. č.]],'3. REGISTRACE'!B:F,5,0)=0,"-",VLOOKUP(Tabulka4[[#This Row],[start. č.]],'3. REGISTRACE'!B:F,5,0))))</f>
        <v>-</v>
      </c>
      <c r="H252" s="52"/>
      <c r="I252" s="48"/>
      <c r="J252" s="53"/>
      <c r="K252" s="42">
        <f>TIME(Tabulka4[[#This Row],[hod]],Tabulka4[[#This Row],[min]],Tabulka4[[#This Row],[sek]])</f>
        <v>0</v>
      </c>
      <c r="L252" s="18" t="str">
        <f>IF(ISBLANK(Tabulka4[[#This Row],[start. č.]]),"-",IF(Tabulka4[[#This Row],[příjmení a jméno]]="start. č. nebylo registrováno!","-",IF(VLOOKUP(Tabulka4[[#This Row],[start. č.]],'3. REGISTRACE'!B:G,6,0)=0,"-",VLOOKUP(Tabulka4[[#This Row],[start. č.]],'3. REGISTRACE'!B:G,6,0))))</f>
        <v>-</v>
      </c>
      <c r="M252" s="44" t="str">
        <f>IF(Tabulka4[[#This Row],[kategorie]]="-","-",COUNTIFS(G$10:G252,Tabulka4[[#This Row],[m/ž]],L$10:L252,Tabulka4[[#This Row],[kategorie]]))</f>
        <v>-</v>
      </c>
      <c r="N252" s="57" t="str">
        <f>IF(AND(ISBLANK(H252),ISBLANK(I252),ISBLANK(J252)),"-",IF(K252&gt;=MAX(K$10:K252),"ok","chyba!!!"))</f>
        <v>-</v>
      </c>
    </row>
    <row r="253" spans="2:14" x14ac:dyDescent="0.2">
      <c r="B253" s="44">
        <v>244</v>
      </c>
      <c r="C253" s="45"/>
      <c r="D253" s="21" t="str">
        <f>IF(ISBLANK(Tabulka4[[#This Row],[start. č.]]),"-",IF(ISERROR(VLOOKUP(Tabulka4[[#This Row],[start. č.]],'3. REGISTRACE'!B:F,2,0)),"start. č. nebylo registrováno!",VLOOKUP(Tabulka4[[#This Row],[start. č.]],'3. REGISTRACE'!B:F,2,0)))</f>
        <v>-</v>
      </c>
      <c r="E253" s="18" t="str">
        <f>IF(ISBLANK(Tabulka4[[#This Row],[start. č.]]),"-",IF(ISERROR(VLOOKUP(Tabulka4[[#This Row],[start. č.]],'3. REGISTRACE'!B:F,3,0)),"-",VLOOKUP(Tabulka4[[#This Row],[start. č.]],'3. REGISTRACE'!B:F,3,0)))</f>
        <v>-</v>
      </c>
      <c r="F253" s="46" t="str">
        <f>IF(ISBLANK(Tabulka4[[#This Row],[start. č.]]),"-",IF(Tabulka4[[#This Row],[příjmení a jméno]]="start. č. nebylo registrováno!","-",IF(VLOOKUP(Tabulka4[[#This Row],[start. č.]],'3. REGISTRACE'!B:F,4,0)=0,"-",VLOOKUP(Tabulka4[[#This Row],[start. č.]],'3. REGISTRACE'!B:F,4,0))))</f>
        <v>-</v>
      </c>
      <c r="G253" s="18" t="str">
        <f>IF(ISBLANK(Tabulka4[[#This Row],[start. č.]]),"-",IF(Tabulka4[[#This Row],[příjmení a jméno]]="start. č. nebylo registrováno!","-",IF(VLOOKUP(Tabulka4[[#This Row],[start. č.]],'3. REGISTRACE'!B:F,5,0)=0,"-",VLOOKUP(Tabulka4[[#This Row],[start. č.]],'3. REGISTRACE'!B:F,5,0))))</f>
        <v>-</v>
      </c>
      <c r="H253" s="52"/>
      <c r="I253" s="48"/>
      <c r="J253" s="53"/>
      <c r="K253" s="42">
        <f>TIME(Tabulka4[[#This Row],[hod]],Tabulka4[[#This Row],[min]],Tabulka4[[#This Row],[sek]])</f>
        <v>0</v>
      </c>
      <c r="L253" s="18" t="str">
        <f>IF(ISBLANK(Tabulka4[[#This Row],[start. č.]]),"-",IF(Tabulka4[[#This Row],[příjmení a jméno]]="start. č. nebylo registrováno!","-",IF(VLOOKUP(Tabulka4[[#This Row],[start. č.]],'3. REGISTRACE'!B:G,6,0)=0,"-",VLOOKUP(Tabulka4[[#This Row],[start. č.]],'3. REGISTRACE'!B:G,6,0))))</f>
        <v>-</v>
      </c>
      <c r="M253" s="44" t="str">
        <f>IF(Tabulka4[[#This Row],[kategorie]]="-","-",COUNTIFS(G$10:G253,Tabulka4[[#This Row],[m/ž]],L$10:L253,Tabulka4[[#This Row],[kategorie]]))</f>
        <v>-</v>
      </c>
      <c r="N253" s="57" t="str">
        <f>IF(AND(ISBLANK(H253),ISBLANK(I253),ISBLANK(J253)),"-",IF(K253&gt;=MAX(K$10:K253),"ok","chyba!!!"))</f>
        <v>-</v>
      </c>
    </row>
    <row r="254" spans="2:14" x14ac:dyDescent="0.2">
      <c r="B254" s="44">
        <v>245</v>
      </c>
      <c r="C254" s="45"/>
      <c r="D254" s="21" t="str">
        <f>IF(ISBLANK(Tabulka4[[#This Row],[start. č.]]),"-",IF(ISERROR(VLOOKUP(Tabulka4[[#This Row],[start. č.]],'3. REGISTRACE'!B:F,2,0)),"start. č. nebylo registrováno!",VLOOKUP(Tabulka4[[#This Row],[start. č.]],'3. REGISTRACE'!B:F,2,0)))</f>
        <v>-</v>
      </c>
      <c r="E254" s="18" t="str">
        <f>IF(ISBLANK(Tabulka4[[#This Row],[start. č.]]),"-",IF(ISERROR(VLOOKUP(Tabulka4[[#This Row],[start. č.]],'3. REGISTRACE'!B:F,3,0)),"-",VLOOKUP(Tabulka4[[#This Row],[start. č.]],'3. REGISTRACE'!B:F,3,0)))</f>
        <v>-</v>
      </c>
      <c r="F254" s="46" t="str">
        <f>IF(ISBLANK(Tabulka4[[#This Row],[start. č.]]),"-",IF(Tabulka4[[#This Row],[příjmení a jméno]]="start. č. nebylo registrováno!","-",IF(VLOOKUP(Tabulka4[[#This Row],[start. č.]],'3. REGISTRACE'!B:F,4,0)=0,"-",VLOOKUP(Tabulka4[[#This Row],[start. č.]],'3. REGISTRACE'!B:F,4,0))))</f>
        <v>-</v>
      </c>
      <c r="G254" s="18" t="str">
        <f>IF(ISBLANK(Tabulka4[[#This Row],[start. č.]]),"-",IF(Tabulka4[[#This Row],[příjmení a jméno]]="start. č. nebylo registrováno!","-",IF(VLOOKUP(Tabulka4[[#This Row],[start. č.]],'3. REGISTRACE'!B:F,5,0)=0,"-",VLOOKUP(Tabulka4[[#This Row],[start. č.]],'3. REGISTRACE'!B:F,5,0))))</f>
        <v>-</v>
      </c>
      <c r="H254" s="52"/>
      <c r="I254" s="48"/>
      <c r="J254" s="53"/>
      <c r="K254" s="42">
        <f>TIME(Tabulka4[[#This Row],[hod]],Tabulka4[[#This Row],[min]],Tabulka4[[#This Row],[sek]])</f>
        <v>0</v>
      </c>
      <c r="L254" s="18" t="str">
        <f>IF(ISBLANK(Tabulka4[[#This Row],[start. č.]]),"-",IF(Tabulka4[[#This Row],[příjmení a jméno]]="start. č. nebylo registrováno!","-",IF(VLOOKUP(Tabulka4[[#This Row],[start. č.]],'3. REGISTRACE'!B:G,6,0)=0,"-",VLOOKUP(Tabulka4[[#This Row],[start. č.]],'3. REGISTRACE'!B:G,6,0))))</f>
        <v>-</v>
      </c>
      <c r="M254" s="44" t="str">
        <f>IF(Tabulka4[[#This Row],[kategorie]]="-","-",COUNTIFS(G$10:G254,Tabulka4[[#This Row],[m/ž]],L$10:L254,Tabulka4[[#This Row],[kategorie]]))</f>
        <v>-</v>
      </c>
      <c r="N254" s="57" t="str">
        <f>IF(AND(ISBLANK(H254),ISBLANK(I254),ISBLANK(J254)),"-",IF(K254&gt;=MAX(K$10:K254),"ok","chyba!!!"))</f>
        <v>-</v>
      </c>
    </row>
    <row r="255" spans="2:14" x14ac:dyDescent="0.2">
      <c r="B255" s="44">
        <v>246</v>
      </c>
      <c r="C255" s="45"/>
      <c r="D255" s="21" t="str">
        <f>IF(ISBLANK(Tabulka4[[#This Row],[start. č.]]),"-",IF(ISERROR(VLOOKUP(Tabulka4[[#This Row],[start. č.]],'3. REGISTRACE'!B:F,2,0)),"start. č. nebylo registrováno!",VLOOKUP(Tabulka4[[#This Row],[start. č.]],'3. REGISTRACE'!B:F,2,0)))</f>
        <v>-</v>
      </c>
      <c r="E255" s="18" t="str">
        <f>IF(ISBLANK(Tabulka4[[#This Row],[start. č.]]),"-",IF(ISERROR(VLOOKUP(Tabulka4[[#This Row],[start. č.]],'3. REGISTRACE'!B:F,3,0)),"-",VLOOKUP(Tabulka4[[#This Row],[start. č.]],'3. REGISTRACE'!B:F,3,0)))</f>
        <v>-</v>
      </c>
      <c r="F255" s="46" t="str">
        <f>IF(ISBLANK(Tabulka4[[#This Row],[start. č.]]),"-",IF(Tabulka4[[#This Row],[příjmení a jméno]]="start. č. nebylo registrováno!","-",IF(VLOOKUP(Tabulka4[[#This Row],[start. č.]],'3. REGISTRACE'!B:F,4,0)=0,"-",VLOOKUP(Tabulka4[[#This Row],[start. č.]],'3. REGISTRACE'!B:F,4,0))))</f>
        <v>-</v>
      </c>
      <c r="G255" s="18" t="str">
        <f>IF(ISBLANK(Tabulka4[[#This Row],[start. č.]]),"-",IF(Tabulka4[[#This Row],[příjmení a jméno]]="start. č. nebylo registrováno!","-",IF(VLOOKUP(Tabulka4[[#This Row],[start. č.]],'3. REGISTRACE'!B:F,5,0)=0,"-",VLOOKUP(Tabulka4[[#This Row],[start. č.]],'3. REGISTRACE'!B:F,5,0))))</f>
        <v>-</v>
      </c>
      <c r="H255" s="52"/>
      <c r="I255" s="48"/>
      <c r="J255" s="53"/>
      <c r="K255" s="42">
        <f>TIME(Tabulka4[[#This Row],[hod]],Tabulka4[[#This Row],[min]],Tabulka4[[#This Row],[sek]])</f>
        <v>0</v>
      </c>
      <c r="L255" s="18" t="str">
        <f>IF(ISBLANK(Tabulka4[[#This Row],[start. č.]]),"-",IF(Tabulka4[[#This Row],[příjmení a jméno]]="start. č. nebylo registrováno!","-",IF(VLOOKUP(Tabulka4[[#This Row],[start. č.]],'3. REGISTRACE'!B:G,6,0)=0,"-",VLOOKUP(Tabulka4[[#This Row],[start. č.]],'3. REGISTRACE'!B:G,6,0))))</f>
        <v>-</v>
      </c>
      <c r="M255" s="44" t="str">
        <f>IF(Tabulka4[[#This Row],[kategorie]]="-","-",COUNTIFS(G$10:G255,Tabulka4[[#This Row],[m/ž]],L$10:L255,Tabulka4[[#This Row],[kategorie]]))</f>
        <v>-</v>
      </c>
      <c r="N255" s="57" t="str">
        <f>IF(AND(ISBLANK(H255),ISBLANK(I255),ISBLANK(J255)),"-",IF(K255&gt;=MAX(K$10:K255),"ok","chyba!!!"))</f>
        <v>-</v>
      </c>
    </row>
    <row r="256" spans="2:14" x14ac:dyDescent="0.2">
      <c r="B256" s="44">
        <v>247</v>
      </c>
      <c r="C256" s="45"/>
      <c r="D256" s="21" t="str">
        <f>IF(ISBLANK(Tabulka4[[#This Row],[start. č.]]),"-",IF(ISERROR(VLOOKUP(Tabulka4[[#This Row],[start. č.]],'3. REGISTRACE'!B:F,2,0)),"start. č. nebylo registrováno!",VLOOKUP(Tabulka4[[#This Row],[start. č.]],'3. REGISTRACE'!B:F,2,0)))</f>
        <v>-</v>
      </c>
      <c r="E256" s="18" t="str">
        <f>IF(ISBLANK(Tabulka4[[#This Row],[start. č.]]),"-",IF(ISERROR(VLOOKUP(Tabulka4[[#This Row],[start. č.]],'3. REGISTRACE'!B:F,3,0)),"-",VLOOKUP(Tabulka4[[#This Row],[start. č.]],'3. REGISTRACE'!B:F,3,0)))</f>
        <v>-</v>
      </c>
      <c r="F256" s="46" t="str">
        <f>IF(ISBLANK(Tabulka4[[#This Row],[start. č.]]),"-",IF(Tabulka4[[#This Row],[příjmení a jméno]]="start. č. nebylo registrováno!","-",IF(VLOOKUP(Tabulka4[[#This Row],[start. č.]],'3. REGISTRACE'!B:F,4,0)=0,"-",VLOOKUP(Tabulka4[[#This Row],[start. č.]],'3. REGISTRACE'!B:F,4,0))))</f>
        <v>-</v>
      </c>
      <c r="G256" s="18" t="str">
        <f>IF(ISBLANK(Tabulka4[[#This Row],[start. č.]]),"-",IF(Tabulka4[[#This Row],[příjmení a jméno]]="start. č. nebylo registrováno!","-",IF(VLOOKUP(Tabulka4[[#This Row],[start. č.]],'3. REGISTRACE'!B:F,5,0)=0,"-",VLOOKUP(Tabulka4[[#This Row],[start. č.]],'3. REGISTRACE'!B:F,5,0))))</f>
        <v>-</v>
      </c>
      <c r="H256" s="52"/>
      <c r="I256" s="48"/>
      <c r="J256" s="53"/>
      <c r="K256" s="42">
        <f>TIME(Tabulka4[[#This Row],[hod]],Tabulka4[[#This Row],[min]],Tabulka4[[#This Row],[sek]])</f>
        <v>0</v>
      </c>
      <c r="L256" s="18" t="str">
        <f>IF(ISBLANK(Tabulka4[[#This Row],[start. č.]]),"-",IF(Tabulka4[[#This Row],[příjmení a jméno]]="start. č. nebylo registrováno!","-",IF(VLOOKUP(Tabulka4[[#This Row],[start. č.]],'3. REGISTRACE'!B:G,6,0)=0,"-",VLOOKUP(Tabulka4[[#This Row],[start. č.]],'3. REGISTRACE'!B:G,6,0))))</f>
        <v>-</v>
      </c>
      <c r="M256" s="44" t="str">
        <f>IF(Tabulka4[[#This Row],[kategorie]]="-","-",COUNTIFS(G$10:G256,Tabulka4[[#This Row],[m/ž]],L$10:L256,Tabulka4[[#This Row],[kategorie]]))</f>
        <v>-</v>
      </c>
      <c r="N256" s="57" t="str">
        <f>IF(AND(ISBLANK(H256),ISBLANK(I256),ISBLANK(J256)),"-",IF(K256&gt;=MAX(K$10:K256),"ok","chyba!!!"))</f>
        <v>-</v>
      </c>
    </row>
    <row r="257" spans="2:14" x14ac:dyDescent="0.2">
      <c r="B257" s="44">
        <v>248</v>
      </c>
      <c r="C257" s="45"/>
      <c r="D257" s="21" t="str">
        <f>IF(ISBLANK(Tabulka4[[#This Row],[start. č.]]),"-",IF(ISERROR(VLOOKUP(Tabulka4[[#This Row],[start. č.]],'3. REGISTRACE'!B:F,2,0)),"start. č. nebylo registrováno!",VLOOKUP(Tabulka4[[#This Row],[start. č.]],'3. REGISTRACE'!B:F,2,0)))</f>
        <v>-</v>
      </c>
      <c r="E257" s="18" t="str">
        <f>IF(ISBLANK(Tabulka4[[#This Row],[start. č.]]),"-",IF(ISERROR(VLOOKUP(Tabulka4[[#This Row],[start. č.]],'3. REGISTRACE'!B:F,3,0)),"-",VLOOKUP(Tabulka4[[#This Row],[start. č.]],'3. REGISTRACE'!B:F,3,0)))</f>
        <v>-</v>
      </c>
      <c r="F257" s="46" t="str">
        <f>IF(ISBLANK(Tabulka4[[#This Row],[start. č.]]),"-",IF(Tabulka4[[#This Row],[příjmení a jméno]]="start. č. nebylo registrováno!","-",IF(VLOOKUP(Tabulka4[[#This Row],[start. č.]],'3. REGISTRACE'!B:F,4,0)=0,"-",VLOOKUP(Tabulka4[[#This Row],[start. č.]],'3. REGISTRACE'!B:F,4,0))))</f>
        <v>-</v>
      </c>
      <c r="G257" s="18" t="str">
        <f>IF(ISBLANK(Tabulka4[[#This Row],[start. č.]]),"-",IF(Tabulka4[[#This Row],[příjmení a jméno]]="start. č. nebylo registrováno!","-",IF(VLOOKUP(Tabulka4[[#This Row],[start. č.]],'3. REGISTRACE'!B:F,5,0)=0,"-",VLOOKUP(Tabulka4[[#This Row],[start. č.]],'3. REGISTRACE'!B:F,5,0))))</f>
        <v>-</v>
      </c>
      <c r="H257" s="52"/>
      <c r="I257" s="48"/>
      <c r="J257" s="53"/>
      <c r="K257" s="42">
        <f>TIME(Tabulka4[[#This Row],[hod]],Tabulka4[[#This Row],[min]],Tabulka4[[#This Row],[sek]])</f>
        <v>0</v>
      </c>
      <c r="L257" s="18" t="str">
        <f>IF(ISBLANK(Tabulka4[[#This Row],[start. č.]]),"-",IF(Tabulka4[[#This Row],[příjmení a jméno]]="start. č. nebylo registrováno!","-",IF(VLOOKUP(Tabulka4[[#This Row],[start. č.]],'3. REGISTRACE'!B:G,6,0)=0,"-",VLOOKUP(Tabulka4[[#This Row],[start. č.]],'3. REGISTRACE'!B:G,6,0))))</f>
        <v>-</v>
      </c>
      <c r="M257" s="44" t="str">
        <f>IF(Tabulka4[[#This Row],[kategorie]]="-","-",COUNTIFS(G$10:G257,Tabulka4[[#This Row],[m/ž]],L$10:L257,Tabulka4[[#This Row],[kategorie]]))</f>
        <v>-</v>
      </c>
      <c r="N257" s="57" t="str">
        <f>IF(AND(ISBLANK(H257),ISBLANK(I257),ISBLANK(J257)),"-",IF(K257&gt;=MAX(K$10:K257),"ok","chyba!!!"))</f>
        <v>-</v>
      </c>
    </row>
    <row r="258" spans="2:14" x14ac:dyDescent="0.2">
      <c r="B258" s="44">
        <v>249</v>
      </c>
      <c r="C258" s="45"/>
      <c r="D258" s="21" t="str">
        <f>IF(ISBLANK(Tabulka4[[#This Row],[start. č.]]),"-",IF(ISERROR(VLOOKUP(Tabulka4[[#This Row],[start. č.]],'3. REGISTRACE'!B:F,2,0)),"start. č. nebylo registrováno!",VLOOKUP(Tabulka4[[#This Row],[start. č.]],'3. REGISTRACE'!B:F,2,0)))</f>
        <v>-</v>
      </c>
      <c r="E258" s="18" t="str">
        <f>IF(ISBLANK(Tabulka4[[#This Row],[start. č.]]),"-",IF(ISERROR(VLOOKUP(Tabulka4[[#This Row],[start. č.]],'3. REGISTRACE'!B:F,3,0)),"-",VLOOKUP(Tabulka4[[#This Row],[start. č.]],'3. REGISTRACE'!B:F,3,0)))</f>
        <v>-</v>
      </c>
      <c r="F258" s="46" t="str">
        <f>IF(ISBLANK(Tabulka4[[#This Row],[start. č.]]),"-",IF(Tabulka4[[#This Row],[příjmení a jméno]]="start. č. nebylo registrováno!","-",IF(VLOOKUP(Tabulka4[[#This Row],[start. č.]],'3. REGISTRACE'!B:F,4,0)=0,"-",VLOOKUP(Tabulka4[[#This Row],[start. č.]],'3. REGISTRACE'!B:F,4,0))))</f>
        <v>-</v>
      </c>
      <c r="G258" s="18" t="str">
        <f>IF(ISBLANK(Tabulka4[[#This Row],[start. č.]]),"-",IF(Tabulka4[[#This Row],[příjmení a jméno]]="start. č. nebylo registrováno!","-",IF(VLOOKUP(Tabulka4[[#This Row],[start. č.]],'3. REGISTRACE'!B:F,5,0)=0,"-",VLOOKUP(Tabulka4[[#This Row],[start. č.]],'3. REGISTRACE'!B:F,5,0))))</f>
        <v>-</v>
      </c>
      <c r="H258" s="52"/>
      <c r="I258" s="48"/>
      <c r="J258" s="53"/>
      <c r="K258" s="42">
        <f>TIME(Tabulka4[[#This Row],[hod]],Tabulka4[[#This Row],[min]],Tabulka4[[#This Row],[sek]])</f>
        <v>0</v>
      </c>
      <c r="L258" s="18" t="str">
        <f>IF(ISBLANK(Tabulka4[[#This Row],[start. č.]]),"-",IF(Tabulka4[[#This Row],[příjmení a jméno]]="start. č. nebylo registrováno!","-",IF(VLOOKUP(Tabulka4[[#This Row],[start. č.]],'3. REGISTRACE'!B:G,6,0)=0,"-",VLOOKUP(Tabulka4[[#This Row],[start. č.]],'3. REGISTRACE'!B:G,6,0))))</f>
        <v>-</v>
      </c>
      <c r="M258" s="44" t="str">
        <f>IF(Tabulka4[[#This Row],[kategorie]]="-","-",COUNTIFS(G$10:G258,Tabulka4[[#This Row],[m/ž]],L$10:L258,Tabulka4[[#This Row],[kategorie]]))</f>
        <v>-</v>
      </c>
      <c r="N258" s="57" t="str">
        <f>IF(AND(ISBLANK(H258),ISBLANK(I258),ISBLANK(J258)),"-",IF(K258&gt;=MAX(K$10:K258),"ok","chyba!!!"))</f>
        <v>-</v>
      </c>
    </row>
    <row r="259" spans="2:14" x14ac:dyDescent="0.2">
      <c r="B259" s="44">
        <v>250</v>
      </c>
      <c r="C259" s="45"/>
      <c r="D259" s="21" t="str">
        <f>IF(ISBLANK(Tabulka4[[#This Row],[start. č.]]),"-",IF(ISERROR(VLOOKUP(Tabulka4[[#This Row],[start. č.]],'3. REGISTRACE'!B:F,2,0)),"start. č. nebylo registrováno!",VLOOKUP(Tabulka4[[#This Row],[start. č.]],'3. REGISTRACE'!B:F,2,0)))</f>
        <v>-</v>
      </c>
      <c r="E259" s="18" t="str">
        <f>IF(ISBLANK(Tabulka4[[#This Row],[start. č.]]),"-",IF(ISERROR(VLOOKUP(Tabulka4[[#This Row],[start. č.]],'3. REGISTRACE'!B:F,3,0)),"-",VLOOKUP(Tabulka4[[#This Row],[start. č.]],'3. REGISTRACE'!B:F,3,0)))</f>
        <v>-</v>
      </c>
      <c r="F259" s="46" t="str">
        <f>IF(ISBLANK(Tabulka4[[#This Row],[start. č.]]),"-",IF(Tabulka4[[#This Row],[příjmení a jméno]]="start. č. nebylo registrováno!","-",IF(VLOOKUP(Tabulka4[[#This Row],[start. č.]],'3. REGISTRACE'!B:F,4,0)=0,"-",VLOOKUP(Tabulka4[[#This Row],[start. č.]],'3. REGISTRACE'!B:F,4,0))))</f>
        <v>-</v>
      </c>
      <c r="G259" s="18" t="str">
        <f>IF(ISBLANK(Tabulka4[[#This Row],[start. č.]]),"-",IF(Tabulka4[[#This Row],[příjmení a jméno]]="start. č. nebylo registrováno!","-",IF(VLOOKUP(Tabulka4[[#This Row],[start. č.]],'3. REGISTRACE'!B:F,5,0)=0,"-",VLOOKUP(Tabulka4[[#This Row],[start. č.]],'3. REGISTRACE'!B:F,5,0))))</f>
        <v>-</v>
      </c>
      <c r="H259" s="52"/>
      <c r="I259" s="48"/>
      <c r="J259" s="53"/>
      <c r="K259" s="42">
        <f>TIME(Tabulka4[[#This Row],[hod]],Tabulka4[[#This Row],[min]],Tabulka4[[#This Row],[sek]])</f>
        <v>0</v>
      </c>
      <c r="L259" s="18" t="str">
        <f>IF(ISBLANK(Tabulka4[[#This Row],[start. č.]]),"-",IF(Tabulka4[[#This Row],[příjmení a jméno]]="start. č. nebylo registrováno!","-",IF(VLOOKUP(Tabulka4[[#This Row],[start. č.]],'3. REGISTRACE'!B:G,6,0)=0,"-",VLOOKUP(Tabulka4[[#This Row],[start. č.]],'3. REGISTRACE'!B:G,6,0))))</f>
        <v>-</v>
      </c>
      <c r="M259" s="44" t="str">
        <f>IF(Tabulka4[[#This Row],[kategorie]]="-","-",COUNTIFS(G$10:G259,Tabulka4[[#This Row],[m/ž]],L$10:L259,Tabulka4[[#This Row],[kategorie]]))</f>
        <v>-</v>
      </c>
      <c r="N259" s="57" t="str">
        <f>IF(AND(ISBLANK(H259),ISBLANK(I259),ISBLANK(J259)),"-",IF(K259&gt;=MAX(K$10:K259),"ok","chyba!!!"))</f>
        <v>-</v>
      </c>
    </row>
    <row r="260" spans="2:14" x14ac:dyDescent="0.2">
      <c r="B260" s="44">
        <v>251</v>
      </c>
      <c r="C260" s="45"/>
      <c r="D260" s="21" t="str">
        <f>IF(ISBLANK(Tabulka4[[#This Row],[start. č.]]),"-",IF(ISERROR(VLOOKUP(Tabulka4[[#This Row],[start. č.]],'3. REGISTRACE'!B:F,2,0)),"start. č. nebylo registrováno!",VLOOKUP(Tabulka4[[#This Row],[start. č.]],'3. REGISTRACE'!B:F,2,0)))</f>
        <v>-</v>
      </c>
      <c r="E260" s="18" t="str">
        <f>IF(ISBLANK(Tabulka4[[#This Row],[start. č.]]),"-",IF(ISERROR(VLOOKUP(Tabulka4[[#This Row],[start. č.]],'3. REGISTRACE'!B:F,3,0)),"-",VLOOKUP(Tabulka4[[#This Row],[start. č.]],'3. REGISTRACE'!B:F,3,0)))</f>
        <v>-</v>
      </c>
      <c r="F260" s="46" t="str">
        <f>IF(ISBLANK(Tabulka4[[#This Row],[start. č.]]),"-",IF(Tabulka4[[#This Row],[příjmení a jméno]]="start. č. nebylo registrováno!","-",IF(VLOOKUP(Tabulka4[[#This Row],[start. č.]],'3. REGISTRACE'!B:F,4,0)=0,"-",VLOOKUP(Tabulka4[[#This Row],[start. č.]],'3. REGISTRACE'!B:F,4,0))))</f>
        <v>-</v>
      </c>
      <c r="G260" s="18" t="str">
        <f>IF(ISBLANK(Tabulka4[[#This Row],[start. č.]]),"-",IF(Tabulka4[[#This Row],[příjmení a jméno]]="start. č. nebylo registrováno!","-",IF(VLOOKUP(Tabulka4[[#This Row],[start. č.]],'3. REGISTRACE'!B:F,5,0)=0,"-",VLOOKUP(Tabulka4[[#This Row],[start. č.]],'3. REGISTRACE'!B:F,5,0))))</f>
        <v>-</v>
      </c>
      <c r="H260" s="52"/>
      <c r="I260" s="48"/>
      <c r="J260" s="53"/>
      <c r="K260" s="42">
        <f>TIME(Tabulka4[[#This Row],[hod]],Tabulka4[[#This Row],[min]],Tabulka4[[#This Row],[sek]])</f>
        <v>0</v>
      </c>
      <c r="L260" s="18" t="str">
        <f>IF(ISBLANK(Tabulka4[[#This Row],[start. č.]]),"-",IF(Tabulka4[[#This Row],[příjmení a jméno]]="start. č. nebylo registrováno!","-",IF(VLOOKUP(Tabulka4[[#This Row],[start. č.]],'3. REGISTRACE'!B:G,6,0)=0,"-",VLOOKUP(Tabulka4[[#This Row],[start. č.]],'3. REGISTRACE'!B:G,6,0))))</f>
        <v>-</v>
      </c>
      <c r="M260" s="44" t="str">
        <f>IF(Tabulka4[[#This Row],[kategorie]]="-","-",COUNTIFS(G$10:G260,Tabulka4[[#This Row],[m/ž]],L$10:L260,Tabulka4[[#This Row],[kategorie]]))</f>
        <v>-</v>
      </c>
      <c r="N260" s="57" t="str">
        <f>IF(AND(ISBLANK(H260),ISBLANK(I260),ISBLANK(J260)),"-",IF(K260&gt;=MAX(K$10:K260),"ok","chyba!!!"))</f>
        <v>-</v>
      </c>
    </row>
    <row r="261" spans="2:14" x14ac:dyDescent="0.2">
      <c r="B261" s="44">
        <v>252</v>
      </c>
      <c r="C261" s="45"/>
      <c r="D261" s="21" t="str">
        <f>IF(ISBLANK(Tabulka4[[#This Row],[start. č.]]),"-",IF(ISERROR(VLOOKUP(Tabulka4[[#This Row],[start. č.]],'3. REGISTRACE'!B:F,2,0)),"start. č. nebylo registrováno!",VLOOKUP(Tabulka4[[#This Row],[start. č.]],'3. REGISTRACE'!B:F,2,0)))</f>
        <v>-</v>
      </c>
      <c r="E261" s="18" t="str">
        <f>IF(ISBLANK(Tabulka4[[#This Row],[start. č.]]),"-",IF(ISERROR(VLOOKUP(Tabulka4[[#This Row],[start. č.]],'3. REGISTRACE'!B:F,3,0)),"-",VLOOKUP(Tabulka4[[#This Row],[start. č.]],'3. REGISTRACE'!B:F,3,0)))</f>
        <v>-</v>
      </c>
      <c r="F261" s="46" t="str">
        <f>IF(ISBLANK(Tabulka4[[#This Row],[start. č.]]),"-",IF(Tabulka4[[#This Row],[příjmení a jméno]]="start. č. nebylo registrováno!","-",IF(VLOOKUP(Tabulka4[[#This Row],[start. č.]],'3. REGISTRACE'!B:F,4,0)=0,"-",VLOOKUP(Tabulka4[[#This Row],[start. č.]],'3. REGISTRACE'!B:F,4,0))))</f>
        <v>-</v>
      </c>
      <c r="G261" s="18" t="str">
        <f>IF(ISBLANK(Tabulka4[[#This Row],[start. č.]]),"-",IF(Tabulka4[[#This Row],[příjmení a jméno]]="start. č. nebylo registrováno!","-",IF(VLOOKUP(Tabulka4[[#This Row],[start. č.]],'3. REGISTRACE'!B:F,5,0)=0,"-",VLOOKUP(Tabulka4[[#This Row],[start. č.]],'3. REGISTRACE'!B:F,5,0))))</f>
        <v>-</v>
      </c>
      <c r="H261" s="52"/>
      <c r="I261" s="48"/>
      <c r="J261" s="53"/>
      <c r="K261" s="42">
        <f>TIME(Tabulka4[[#This Row],[hod]],Tabulka4[[#This Row],[min]],Tabulka4[[#This Row],[sek]])</f>
        <v>0</v>
      </c>
      <c r="L261" s="18" t="str">
        <f>IF(ISBLANK(Tabulka4[[#This Row],[start. č.]]),"-",IF(Tabulka4[[#This Row],[příjmení a jméno]]="start. č. nebylo registrováno!","-",IF(VLOOKUP(Tabulka4[[#This Row],[start. č.]],'3. REGISTRACE'!B:G,6,0)=0,"-",VLOOKUP(Tabulka4[[#This Row],[start. č.]],'3. REGISTRACE'!B:G,6,0))))</f>
        <v>-</v>
      </c>
      <c r="M261" s="44" t="str">
        <f>IF(Tabulka4[[#This Row],[kategorie]]="-","-",COUNTIFS(G$10:G261,Tabulka4[[#This Row],[m/ž]],L$10:L261,Tabulka4[[#This Row],[kategorie]]))</f>
        <v>-</v>
      </c>
      <c r="N261" s="57" t="str">
        <f>IF(AND(ISBLANK(H261),ISBLANK(I261),ISBLANK(J261)),"-",IF(K261&gt;=MAX(K$10:K261),"ok","chyba!!!"))</f>
        <v>-</v>
      </c>
    </row>
    <row r="262" spans="2:14" x14ac:dyDescent="0.2">
      <c r="B262" s="44">
        <v>253</v>
      </c>
      <c r="C262" s="45"/>
      <c r="D262" s="21" t="str">
        <f>IF(ISBLANK(Tabulka4[[#This Row],[start. č.]]),"-",IF(ISERROR(VLOOKUP(Tabulka4[[#This Row],[start. č.]],'3. REGISTRACE'!B:F,2,0)),"start. č. nebylo registrováno!",VLOOKUP(Tabulka4[[#This Row],[start. č.]],'3. REGISTRACE'!B:F,2,0)))</f>
        <v>-</v>
      </c>
      <c r="E262" s="18" t="str">
        <f>IF(ISBLANK(Tabulka4[[#This Row],[start. č.]]),"-",IF(ISERROR(VLOOKUP(Tabulka4[[#This Row],[start. č.]],'3. REGISTRACE'!B:F,3,0)),"-",VLOOKUP(Tabulka4[[#This Row],[start. č.]],'3. REGISTRACE'!B:F,3,0)))</f>
        <v>-</v>
      </c>
      <c r="F262" s="46" t="str">
        <f>IF(ISBLANK(Tabulka4[[#This Row],[start. č.]]),"-",IF(Tabulka4[[#This Row],[příjmení a jméno]]="start. č. nebylo registrováno!","-",IF(VLOOKUP(Tabulka4[[#This Row],[start. č.]],'3. REGISTRACE'!B:F,4,0)=0,"-",VLOOKUP(Tabulka4[[#This Row],[start. č.]],'3. REGISTRACE'!B:F,4,0))))</f>
        <v>-</v>
      </c>
      <c r="G262" s="18" t="str">
        <f>IF(ISBLANK(Tabulka4[[#This Row],[start. č.]]),"-",IF(Tabulka4[[#This Row],[příjmení a jméno]]="start. č. nebylo registrováno!","-",IF(VLOOKUP(Tabulka4[[#This Row],[start. č.]],'3. REGISTRACE'!B:F,5,0)=0,"-",VLOOKUP(Tabulka4[[#This Row],[start. č.]],'3. REGISTRACE'!B:F,5,0))))</f>
        <v>-</v>
      </c>
      <c r="H262" s="52"/>
      <c r="I262" s="48"/>
      <c r="J262" s="53"/>
      <c r="K262" s="42">
        <f>TIME(Tabulka4[[#This Row],[hod]],Tabulka4[[#This Row],[min]],Tabulka4[[#This Row],[sek]])</f>
        <v>0</v>
      </c>
      <c r="L262" s="18" t="str">
        <f>IF(ISBLANK(Tabulka4[[#This Row],[start. č.]]),"-",IF(Tabulka4[[#This Row],[příjmení a jméno]]="start. č. nebylo registrováno!","-",IF(VLOOKUP(Tabulka4[[#This Row],[start. č.]],'3. REGISTRACE'!B:G,6,0)=0,"-",VLOOKUP(Tabulka4[[#This Row],[start. č.]],'3. REGISTRACE'!B:G,6,0))))</f>
        <v>-</v>
      </c>
      <c r="M262" s="44" t="str">
        <f>IF(Tabulka4[[#This Row],[kategorie]]="-","-",COUNTIFS(G$10:G262,Tabulka4[[#This Row],[m/ž]],L$10:L262,Tabulka4[[#This Row],[kategorie]]))</f>
        <v>-</v>
      </c>
      <c r="N262" s="57" t="str">
        <f>IF(AND(ISBLANK(H262),ISBLANK(I262),ISBLANK(J262)),"-",IF(K262&gt;=MAX(K$10:K262),"ok","chyba!!!"))</f>
        <v>-</v>
      </c>
    </row>
    <row r="263" spans="2:14" x14ac:dyDescent="0.2">
      <c r="B263" s="44">
        <v>254</v>
      </c>
      <c r="C263" s="45"/>
      <c r="D263" s="21" t="str">
        <f>IF(ISBLANK(Tabulka4[[#This Row],[start. č.]]),"-",IF(ISERROR(VLOOKUP(Tabulka4[[#This Row],[start. č.]],'3. REGISTRACE'!B:F,2,0)),"start. č. nebylo registrováno!",VLOOKUP(Tabulka4[[#This Row],[start. č.]],'3. REGISTRACE'!B:F,2,0)))</f>
        <v>-</v>
      </c>
      <c r="E263" s="18" t="str">
        <f>IF(ISBLANK(Tabulka4[[#This Row],[start. č.]]),"-",IF(ISERROR(VLOOKUP(Tabulka4[[#This Row],[start. č.]],'3. REGISTRACE'!B:F,3,0)),"-",VLOOKUP(Tabulka4[[#This Row],[start. č.]],'3. REGISTRACE'!B:F,3,0)))</f>
        <v>-</v>
      </c>
      <c r="F263" s="46" t="str">
        <f>IF(ISBLANK(Tabulka4[[#This Row],[start. č.]]),"-",IF(Tabulka4[[#This Row],[příjmení a jméno]]="start. č. nebylo registrováno!","-",IF(VLOOKUP(Tabulka4[[#This Row],[start. č.]],'3. REGISTRACE'!B:F,4,0)=0,"-",VLOOKUP(Tabulka4[[#This Row],[start. č.]],'3. REGISTRACE'!B:F,4,0))))</f>
        <v>-</v>
      </c>
      <c r="G263" s="18" t="str">
        <f>IF(ISBLANK(Tabulka4[[#This Row],[start. č.]]),"-",IF(Tabulka4[[#This Row],[příjmení a jméno]]="start. č. nebylo registrováno!","-",IF(VLOOKUP(Tabulka4[[#This Row],[start. č.]],'3. REGISTRACE'!B:F,5,0)=0,"-",VLOOKUP(Tabulka4[[#This Row],[start. č.]],'3. REGISTRACE'!B:F,5,0))))</f>
        <v>-</v>
      </c>
      <c r="H263" s="52"/>
      <c r="I263" s="48"/>
      <c r="J263" s="53"/>
      <c r="K263" s="42">
        <f>TIME(Tabulka4[[#This Row],[hod]],Tabulka4[[#This Row],[min]],Tabulka4[[#This Row],[sek]])</f>
        <v>0</v>
      </c>
      <c r="L263" s="18" t="str">
        <f>IF(ISBLANK(Tabulka4[[#This Row],[start. č.]]),"-",IF(Tabulka4[[#This Row],[příjmení a jméno]]="start. č. nebylo registrováno!","-",IF(VLOOKUP(Tabulka4[[#This Row],[start. č.]],'3. REGISTRACE'!B:G,6,0)=0,"-",VLOOKUP(Tabulka4[[#This Row],[start. č.]],'3. REGISTRACE'!B:G,6,0))))</f>
        <v>-</v>
      </c>
      <c r="M263" s="44" t="str">
        <f>IF(Tabulka4[[#This Row],[kategorie]]="-","-",COUNTIFS(G$10:G263,Tabulka4[[#This Row],[m/ž]],L$10:L263,Tabulka4[[#This Row],[kategorie]]))</f>
        <v>-</v>
      </c>
      <c r="N263" s="57" t="str">
        <f>IF(AND(ISBLANK(H263),ISBLANK(I263),ISBLANK(J263)),"-",IF(K263&gt;=MAX(K$10:K263),"ok","chyba!!!"))</f>
        <v>-</v>
      </c>
    </row>
    <row r="264" spans="2:14" x14ac:dyDescent="0.2">
      <c r="B264" s="44">
        <v>255</v>
      </c>
      <c r="C264" s="45"/>
      <c r="D264" s="21" t="str">
        <f>IF(ISBLANK(Tabulka4[[#This Row],[start. č.]]),"-",IF(ISERROR(VLOOKUP(Tabulka4[[#This Row],[start. č.]],'3. REGISTRACE'!B:F,2,0)),"start. č. nebylo registrováno!",VLOOKUP(Tabulka4[[#This Row],[start. č.]],'3. REGISTRACE'!B:F,2,0)))</f>
        <v>-</v>
      </c>
      <c r="E264" s="18" t="str">
        <f>IF(ISBLANK(Tabulka4[[#This Row],[start. č.]]),"-",IF(ISERROR(VLOOKUP(Tabulka4[[#This Row],[start. č.]],'3. REGISTRACE'!B:F,3,0)),"-",VLOOKUP(Tabulka4[[#This Row],[start. č.]],'3. REGISTRACE'!B:F,3,0)))</f>
        <v>-</v>
      </c>
      <c r="F264" s="46" t="str">
        <f>IF(ISBLANK(Tabulka4[[#This Row],[start. č.]]),"-",IF(Tabulka4[[#This Row],[příjmení a jméno]]="start. č. nebylo registrováno!","-",IF(VLOOKUP(Tabulka4[[#This Row],[start. č.]],'3. REGISTRACE'!B:F,4,0)=0,"-",VLOOKUP(Tabulka4[[#This Row],[start. č.]],'3. REGISTRACE'!B:F,4,0))))</f>
        <v>-</v>
      </c>
      <c r="G264" s="18" t="str">
        <f>IF(ISBLANK(Tabulka4[[#This Row],[start. č.]]),"-",IF(Tabulka4[[#This Row],[příjmení a jméno]]="start. č. nebylo registrováno!","-",IF(VLOOKUP(Tabulka4[[#This Row],[start. č.]],'3. REGISTRACE'!B:F,5,0)=0,"-",VLOOKUP(Tabulka4[[#This Row],[start. č.]],'3. REGISTRACE'!B:F,5,0))))</f>
        <v>-</v>
      </c>
      <c r="H264" s="52"/>
      <c r="I264" s="48"/>
      <c r="J264" s="53"/>
      <c r="K264" s="42">
        <f>TIME(Tabulka4[[#This Row],[hod]],Tabulka4[[#This Row],[min]],Tabulka4[[#This Row],[sek]])</f>
        <v>0</v>
      </c>
      <c r="L264" s="18" t="str">
        <f>IF(ISBLANK(Tabulka4[[#This Row],[start. č.]]),"-",IF(Tabulka4[[#This Row],[příjmení a jméno]]="start. č. nebylo registrováno!","-",IF(VLOOKUP(Tabulka4[[#This Row],[start. č.]],'3. REGISTRACE'!B:G,6,0)=0,"-",VLOOKUP(Tabulka4[[#This Row],[start. č.]],'3. REGISTRACE'!B:G,6,0))))</f>
        <v>-</v>
      </c>
      <c r="M264" s="44" t="str">
        <f>IF(Tabulka4[[#This Row],[kategorie]]="-","-",COUNTIFS(G$10:G264,Tabulka4[[#This Row],[m/ž]],L$10:L264,Tabulka4[[#This Row],[kategorie]]))</f>
        <v>-</v>
      </c>
      <c r="N264" s="57" t="str">
        <f>IF(AND(ISBLANK(H264),ISBLANK(I264),ISBLANK(J264)),"-",IF(K264&gt;=MAX(K$10:K264),"ok","chyba!!!"))</f>
        <v>-</v>
      </c>
    </row>
    <row r="265" spans="2:14" x14ac:dyDescent="0.2">
      <c r="B265" s="44">
        <v>256</v>
      </c>
      <c r="C265" s="45"/>
      <c r="D265" s="21" t="str">
        <f>IF(ISBLANK(Tabulka4[[#This Row],[start. č.]]),"-",IF(ISERROR(VLOOKUP(Tabulka4[[#This Row],[start. č.]],'3. REGISTRACE'!B:F,2,0)),"start. č. nebylo registrováno!",VLOOKUP(Tabulka4[[#This Row],[start. č.]],'3. REGISTRACE'!B:F,2,0)))</f>
        <v>-</v>
      </c>
      <c r="E265" s="18" t="str">
        <f>IF(ISBLANK(Tabulka4[[#This Row],[start. č.]]),"-",IF(ISERROR(VLOOKUP(Tabulka4[[#This Row],[start. č.]],'3. REGISTRACE'!B:F,3,0)),"-",VLOOKUP(Tabulka4[[#This Row],[start. č.]],'3. REGISTRACE'!B:F,3,0)))</f>
        <v>-</v>
      </c>
      <c r="F265" s="46" t="str">
        <f>IF(ISBLANK(Tabulka4[[#This Row],[start. č.]]),"-",IF(Tabulka4[[#This Row],[příjmení a jméno]]="start. č. nebylo registrováno!","-",IF(VLOOKUP(Tabulka4[[#This Row],[start. č.]],'3. REGISTRACE'!B:F,4,0)=0,"-",VLOOKUP(Tabulka4[[#This Row],[start. č.]],'3. REGISTRACE'!B:F,4,0))))</f>
        <v>-</v>
      </c>
      <c r="G265" s="18" t="str">
        <f>IF(ISBLANK(Tabulka4[[#This Row],[start. č.]]),"-",IF(Tabulka4[[#This Row],[příjmení a jméno]]="start. č. nebylo registrováno!","-",IF(VLOOKUP(Tabulka4[[#This Row],[start. č.]],'3. REGISTRACE'!B:F,5,0)=0,"-",VLOOKUP(Tabulka4[[#This Row],[start. č.]],'3. REGISTRACE'!B:F,5,0))))</f>
        <v>-</v>
      </c>
      <c r="H265" s="52"/>
      <c r="I265" s="48"/>
      <c r="J265" s="53"/>
      <c r="K265" s="42">
        <f>TIME(Tabulka4[[#This Row],[hod]],Tabulka4[[#This Row],[min]],Tabulka4[[#This Row],[sek]])</f>
        <v>0</v>
      </c>
      <c r="L265" s="18" t="str">
        <f>IF(ISBLANK(Tabulka4[[#This Row],[start. č.]]),"-",IF(Tabulka4[[#This Row],[příjmení a jméno]]="start. č. nebylo registrováno!","-",IF(VLOOKUP(Tabulka4[[#This Row],[start. č.]],'3. REGISTRACE'!B:G,6,0)=0,"-",VLOOKUP(Tabulka4[[#This Row],[start. č.]],'3. REGISTRACE'!B:G,6,0))))</f>
        <v>-</v>
      </c>
      <c r="M265" s="44" t="str">
        <f>IF(Tabulka4[[#This Row],[kategorie]]="-","-",COUNTIFS(G$10:G265,Tabulka4[[#This Row],[m/ž]],L$10:L265,Tabulka4[[#This Row],[kategorie]]))</f>
        <v>-</v>
      </c>
      <c r="N265" s="57" t="str">
        <f>IF(AND(ISBLANK(H265),ISBLANK(I265),ISBLANK(J265)),"-",IF(K265&gt;=MAX(K$10:K265),"ok","chyba!!!"))</f>
        <v>-</v>
      </c>
    </row>
    <row r="266" spans="2:14" x14ac:dyDescent="0.2">
      <c r="B266" s="44">
        <v>257</v>
      </c>
      <c r="C266" s="45"/>
      <c r="D266" s="21" t="str">
        <f>IF(ISBLANK(Tabulka4[[#This Row],[start. č.]]),"-",IF(ISERROR(VLOOKUP(Tabulka4[[#This Row],[start. č.]],'3. REGISTRACE'!B:F,2,0)),"start. č. nebylo registrováno!",VLOOKUP(Tabulka4[[#This Row],[start. č.]],'3. REGISTRACE'!B:F,2,0)))</f>
        <v>-</v>
      </c>
      <c r="E266" s="18" t="str">
        <f>IF(ISBLANK(Tabulka4[[#This Row],[start. č.]]),"-",IF(ISERROR(VLOOKUP(Tabulka4[[#This Row],[start. č.]],'3. REGISTRACE'!B:F,3,0)),"-",VLOOKUP(Tabulka4[[#This Row],[start. č.]],'3. REGISTRACE'!B:F,3,0)))</f>
        <v>-</v>
      </c>
      <c r="F266" s="46" t="str">
        <f>IF(ISBLANK(Tabulka4[[#This Row],[start. č.]]),"-",IF(Tabulka4[[#This Row],[příjmení a jméno]]="start. č. nebylo registrováno!","-",IF(VLOOKUP(Tabulka4[[#This Row],[start. č.]],'3. REGISTRACE'!B:F,4,0)=0,"-",VLOOKUP(Tabulka4[[#This Row],[start. č.]],'3. REGISTRACE'!B:F,4,0))))</f>
        <v>-</v>
      </c>
      <c r="G266" s="18" t="str">
        <f>IF(ISBLANK(Tabulka4[[#This Row],[start. č.]]),"-",IF(Tabulka4[[#This Row],[příjmení a jméno]]="start. č. nebylo registrováno!","-",IF(VLOOKUP(Tabulka4[[#This Row],[start. č.]],'3. REGISTRACE'!B:F,5,0)=0,"-",VLOOKUP(Tabulka4[[#This Row],[start. č.]],'3. REGISTRACE'!B:F,5,0))))</f>
        <v>-</v>
      </c>
      <c r="H266" s="52"/>
      <c r="I266" s="48"/>
      <c r="J266" s="53"/>
      <c r="K266" s="42">
        <f>TIME(Tabulka4[[#This Row],[hod]],Tabulka4[[#This Row],[min]],Tabulka4[[#This Row],[sek]])</f>
        <v>0</v>
      </c>
      <c r="L266" s="18" t="str">
        <f>IF(ISBLANK(Tabulka4[[#This Row],[start. č.]]),"-",IF(Tabulka4[[#This Row],[příjmení a jméno]]="start. č. nebylo registrováno!","-",IF(VLOOKUP(Tabulka4[[#This Row],[start. č.]],'3. REGISTRACE'!B:G,6,0)=0,"-",VLOOKUP(Tabulka4[[#This Row],[start. č.]],'3. REGISTRACE'!B:G,6,0))))</f>
        <v>-</v>
      </c>
      <c r="M266" s="44" t="str">
        <f>IF(Tabulka4[[#This Row],[kategorie]]="-","-",COUNTIFS(G$10:G266,Tabulka4[[#This Row],[m/ž]],L$10:L266,Tabulka4[[#This Row],[kategorie]]))</f>
        <v>-</v>
      </c>
      <c r="N266" s="57" t="str">
        <f>IF(AND(ISBLANK(H266),ISBLANK(I266),ISBLANK(J266)),"-",IF(K266&gt;=MAX(K$10:K266),"ok","chyba!!!"))</f>
        <v>-</v>
      </c>
    </row>
    <row r="267" spans="2:14" x14ac:dyDescent="0.2">
      <c r="B267" s="44">
        <v>258</v>
      </c>
      <c r="C267" s="45"/>
      <c r="D267" s="21" t="str">
        <f>IF(ISBLANK(Tabulka4[[#This Row],[start. č.]]),"-",IF(ISERROR(VLOOKUP(Tabulka4[[#This Row],[start. č.]],'3. REGISTRACE'!B:F,2,0)),"start. č. nebylo registrováno!",VLOOKUP(Tabulka4[[#This Row],[start. č.]],'3. REGISTRACE'!B:F,2,0)))</f>
        <v>-</v>
      </c>
      <c r="E267" s="18" t="str">
        <f>IF(ISBLANK(Tabulka4[[#This Row],[start. č.]]),"-",IF(ISERROR(VLOOKUP(Tabulka4[[#This Row],[start. č.]],'3. REGISTRACE'!B:F,3,0)),"-",VLOOKUP(Tabulka4[[#This Row],[start. č.]],'3. REGISTRACE'!B:F,3,0)))</f>
        <v>-</v>
      </c>
      <c r="F267" s="46" t="str">
        <f>IF(ISBLANK(Tabulka4[[#This Row],[start. č.]]),"-",IF(Tabulka4[[#This Row],[příjmení a jméno]]="start. č. nebylo registrováno!","-",IF(VLOOKUP(Tabulka4[[#This Row],[start. č.]],'3. REGISTRACE'!B:F,4,0)=0,"-",VLOOKUP(Tabulka4[[#This Row],[start. č.]],'3. REGISTRACE'!B:F,4,0))))</f>
        <v>-</v>
      </c>
      <c r="G267" s="18" t="str">
        <f>IF(ISBLANK(Tabulka4[[#This Row],[start. č.]]),"-",IF(Tabulka4[[#This Row],[příjmení a jméno]]="start. č. nebylo registrováno!","-",IF(VLOOKUP(Tabulka4[[#This Row],[start. č.]],'3. REGISTRACE'!B:F,5,0)=0,"-",VLOOKUP(Tabulka4[[#This Row],[start. č.]],'3. REGISTRACE'!B:F,5,0))))</f>
        <v>-</v>
      </c>
      <c r="H267" s="52"/>
      <c r="I267" s="48"/>
      <c r="J267" s="53"/>
      <c r="K267" s="42">
        <f>TIME(Tabulka4[[#This Row],[hod]],Tabulka4[[#This Row],[min]],Tabulka4[[#This Row],[sek]])</f>
        <v>0</v>
      </c>
      <c r="L267" s="18" t="str">
        <f>IF(ISBLANK(Tabulka4[[#This Row],[start. č.]]),"-",IF(Tabulka4[[#This Row],[příjmení a jméno]]="start. č. nebylo registrováno!","-",IF(VLOOKUP(Tabulka4[[#This Row],[start. č.]],'3. REGISTRACE'!B:G,6,0)=0,"-",VLOOKUP(Tabulka4[[#This Row],[start. č.]],'3. REGISTRACE'!B:G,6,0))))</f>
        <v>-</v>
      </c>
      <c r="M267" s="44" t="str">
        <f>IF(Tabulka4[[#This Row],[kategorie]]="-","-",COUNTIFS(G$10:G267,Tabulka4[[#This Row],[m/ž]],L$10:L267,Tabulka4[[#This Row],[kategorie]]))</f>
        <v>-</v>
      </c>
      <c r="N267" s="57" t="str">
        <f>IF(AND(ISBLANK(H267),ISBLANK(I267),ISBLANK(J267)),"-",IF(K267&gt;=MAX(K$10:K267),"ok","chyba!!!"))</f>
        <v>-</v>
      </c>
    </row>
    <row r="268" spans="2:14" x14ac:dyDescent="0.2">
      <c r="B268" s="44">
        <v>259</v>
      </c>
      <c r="C268" s="45"/>
      <c r="D268" s="21" t="str">
        <f>IF(ISBLANK(Tabulka4[[#This Row],[start. č.]]),"-",IF(ISERROR(VLOOKUP(Tabulka4[[#This Row],[start. č.]],'3. REGISTRACE'!B:F,2,0)),"start. č. nebylo registrováno!",VLOOKUP(Tabulka4[[#This Row],[start. č.]],'3. REGISTRACE'!B:F,2,0)))</f>
        <v>-</v>
      </c>
      <c r="E268" s="18" t="str">
        <f>IF(ISBLANK(Tabulka4[[#This Row],[start. č.]]),"-",IF(ISERROR(VLOOKUP(Tabulka4[[#This Row],[start. č.]],'3. REGISTRACE'!B:F,3,0)),"-",VLOOKUP(Tabulka4[[#This Row],[start. č.]],'3. REGISTRACE'!B:F,3,0)))</f>
        <v>-</v>
      </c>
      <c r="F268" s="46" t="str">
        <f>IF(ISBLANK(Tabulka4[[#This Row],[start. č.]]),"-",IF(Tabulka4[[#This Row],[příjmení a jméno]]="start. č. nebylo registrováno!","-",IF(VLOOKUP(Tabulka4[[#This Row],[start. č.]],'3. REGISTRACE'!B:F,4,0)=0,"-",VLOOKUP(Tabulka4[[#This Row],[start. č.]],'3. REGISTRACE'!B:F,4,0))))</f>
        <v>-</v>
      </c>
      <c r="G268" s="18" t="str">
        <f>IF(ISBLANK(Tabulka4[[#This Row],[start. č.]]),"-",IF(Tabulka4[[#This Row],[příjmení a jméno]]="start. č. nebylo registrováno!","-",IF(VLOOKUP(Tabulka4[[#This Row],[start. č.]],'3. REGISTRACE'!B:F,5,0)=0,"-",VLOOKUP(Tabulka4[[#This Row],[start. č.]],'3. REGISTRACE'!B:F,5,0))))</f>
        <v>-</v>
      </c>
      <c r="H268" s="52"/>
      <c r="I268" s="48"/>
      <c r="J268" s="53"/>
      <c r="K268" s="42">
        <f>TIME(Tabulka4[[#This Row],[hod]],Tabulka4[[#This Row],[min]],Tabulka4[[#This Row],[sek]])</f>
        <v>0</v>
      </c>
      <c r="L268" s="18" t="str">
        <f>IF(ISBLANK(Tabulka4[[#This Row],[start. č.]]),"-",IF(Tabulka4[[#This Row],[příjmení a jméno]]="start. č. nebylo registrováno!","-",IF(VLOOKUP(Tabulka4[[#This Row],[start. č.]],'3. REGISTRACE'!B:G,6,0)=0,"-",VLOOKUP(Tabulka4[[#This Row],[start. č.]],'3. REGISTRACE'!B:G,6,0))))</f>
        <v>-</v>
      </c>
      <c r="M268" s="44" t="str">
        <f>IF(Tabulka4[[#This Row],[kategorie]]="-","-",COUNTIFS(G$10:G268,Tabulka4[[#This Row],[m/ž]],L$10:L268,Tabulka4[[#This Row],[kategorie]]))</f>
        <v>-</v>
      </c>
      <c r="N268" s="57" t="str">
        <f>IF(AND(ISBLANK(H268),ISBLANK(I268),ISBLANK(J268)),"-",IF(K268&gt;=MAX(K$10:K268),"ok","chyba!!!"))</f>
        <v>-</v>
      </c>
    </row>
    <row r="269" spans="2:14" x14ac:dyDescent="0.2">
      <c r="B269" s="44">
        <v>260</v>
      </c>
      <c r="C269" s="45"/>
      <c r="D269" s="21" t="str">
        <f>IF(ISBLANK(Tabulka4[[#This Row],[start. č.]]),"-",IF(ISERROR(VLOOKUP(Tabulka4[[#This Row],[start. č.]],'3. REGISTRACE'!B:F,2,0)),"start. č. nebylo registrováno!",VLOOKUP(Tabulka4[[#This Row],[start. č.]],'3. REGISTRACE'!B:F,2,0)))</f>
        <v>-</v>
      </c>
      <c r="E269" s="18" t="str">
        <f>IF(ISBLANK(Tabulka4[[#This Row],[start. č.]]),"-",IF(ISERROR(VLOOKUP(Tabulka4[[#This Row],[start. č.]],'3. REGISTRACE'!B:F,3,0)),"-",VLOOKUP(Tabulka4[[#This Row],[start. č.]],'3. REGISTRACE'!B:F,3,0)))</f>
        <v>-</v>
      </c>
      <c r="F269" s="46" t="str">
        <f>IF(ISBLANK(Tabulka4[[#This Row],[start. č.]]),"-",IF(Tabulka4[[#This Row],[příjmení a jméno]]="start. č. nebylo registrováno!","-",IF(VLOOKUP(Tabulka4[[#This Row],[start. č.]],'3. REGISTRACE'!B:F,4,0)=0,"-",VLOOKUP(Tabulka4[[#This Row],[start. č.]],'3. REGISTRACE'!B:F,4,0))))</f>
        <v>-</v>
      </c>
      <c r="G269" s="18" t="str">
        <f>IF(ISBLANK(Tabulka4[[#This Row],[start. č.]]),"-",IF(Tabulka4[[#This Row],[příjmení a jméno]]="start. č. nebylo registrováno!","-",IF(VLOOKUP(Tabulka4[[#This Row],[start. č.]],'3. REGISTRACE'!B:F,5,0)=0,"-",VLOOKUP(Tabulka4[[#This Row],[start. č.]],'3. REGISTRACE'!B:F,5,0))))</f>
        <v>-</v>
      </c>
      <c r="H269" s="52"/>
      <c r="I269" s="48"/>
      <c r="J269" s="53"/>
      <c r="K269" s="42">
        <f>TIME(Tabulka4[[#This Row],[hod]],Tabulka4[[#This Row],[min]],Tabulka4[[#This Row],[sek]])</f>
        <v>0</v>
      </c>
      <c r="L269" s="18" t="str">
        <f>IF(ISBLANK(Tabulka4[[#This Row],[start. č.]]),"-",IF(Tabulka4[[#This Row],[příjmení a jméno]]="start. č. nebylo registrováno!","-",IF(VLOOKUP(Tabulka4[[#This Row],[start. č.]],'3. REGISTRACE'!B:G,6,0)=0,"-",VLOOKUP(Tabulka4[[#This Row],[start. č.]],'3. REGISTRACE'!B:G,6,0))))</f>
        <v>-</v>
      </c>
      <c r="M269" s="44" t="str">
        <f>IF(Tabulka4[[#This Row],[kategorie]]="-","-",COUNTIFS(G$10:G269,Tabulka4[[#This Row],[m/ž]],L$10:L269,Tabulka4[[#This Row],[kategorie]]))</f>
        <v>-</v>
      </c>
      <c r="N269" s="57" t="str">
        <f>IF(AND(ISBLANK(H269),ISBLANK(I269),ISBLANK(J269)),"-",IF(K269&gt;=MAX(K$10:K269),"ok","chyba!!!"))</f>
        <v>-</v>
      </c>
    </row>
    <row r="270" spans="2:14" x14ac:dyDescent="0.2">
      <c r="B270" s="44">
        <v>261</v>
      </c>
      <c r="C270" s="45"/>
      <c r="D270" s="21" t="str">
        <f>IF(ISBLANK(Tabulka4[[#This Row],[start. č.]]),"-",IF(ISERROR(VLOOKUP(Tabulka4[[#This Row],[start. č.]],'3. REGISTRACE'!B:F,2,0)),"start. č. nebylo registrováno!",VLOOKUP(Tabulka4[[#This Row],[start. č.]],'3. REGISTRACE'!B:F,2,0)))</f>
        <v>-</v>
      </c>
      <c r="E270" s="18" t="str">
        <f>IF(ISBLANK(Tabulka4[[#This Row],[start. č.]]),"-",IF(ISERROR(VLOOKUP(Tabulka4[[#This Row],[start. č.]],'3. REGISTRACE'!B:F,3,0)),"-",VLOOKUP(Tabulka4[[#This Row],[start. č.]],'3. REGISTRACE'!B:F,3,0)))</f>
        <v>-</v>
      </c>
      <c r="F270" s="46" t="str">
        <f>IF(ISBLANK(Tabulka4[[#This Row],[start. č.]]),"-",IF(Tabulka4[[#This Row],[příjmení a jméno]]="start. č. nebylo registrováno!","-",IF(VLOOKUP(Tabulka4[[#This Row],[start. č.]],'3. REGISTRACE'!B:F,4,0)=0,"-",VLOOKUP(Tabulka4[[#This Row],[start. č.]],'3. REGISTRACE'!B:F,4,0))))</f>
        <v>-</v>
      </c>
      <c r="G270" s="18" t="str">
        <f>IF(ISBLANK(Tabulka4[[#This Row],[start. č.]]),"-",IF(Tabulka4[[#This Row],[příjmení a jméno]]="start. č. nebylo registrováno!","-",IF(VLOOKUP(Tabulka4[[#This Row],[start. č.]],'3. REGISTRACE'!B:F,5,0)=0,"-",VLOOKUP(Tabulka4[[#This Row],[start. č.]],'3. REGISTRACE'!B:F,5,0))))</f>
        <v>-</v>
      </c>
      <c r="H270" s="52"/>
      <c r="I270" s="48"/>
      <c r="J270" s="53"/>
      <c r="K270" s="42">
        <f>TIME(Tabulka4[[#This Row],[hod]],Tabulka4[[#This Row],[min]],Tabulka4[[#This Row],[sek]])</f>
        <v>0</v>
      </c>
      <c r="L270" s="18" t="str">
        <f>IF(ISBLANK(Tabulka4[[#This Row],[start. č.]]),"-",IF(Tabulka4[[#This Row],[příjmení a jméno]]="start. č. nebylo registrováno!","-",IF(VLOOKUP(Tabulka4[[#This Row],[start. č.]],'3. REGISTRACE'!B:G,6,0)=0,"-",VLOOKUP(Tabulka4[[#This Row],[start. č.]],'3. REGISTRACE'!B:G,6,0))))</f>
        <v>-</v>
      </c>
      <c r="M270" s="44" t="str">
        <f>IF(Tabulka4[[#This Row],[kategorie]]="-","-",COUNTIFS(G$10:G270,Tabulka4[[#This Row],[m/ž]],L$10:L270,Tabulka4[[#This Row],[kategorie]]))</f>
        <v>-</v>
      </c>
      <c r="N270" s="57" t="str">
        <f>IF(AND(ISBLANK(H270),ISBLANK(I270),ISBLANK(J270)),"-",IF(K270&gt;=MAX(K$10:K270),"ok","chyba!!!"))</f>
        <v>-</v>
      </c>
    </row>
    <row r="271" spans="2:14" x14ac:dyDescent="0.2">
      <c r="B271" s="44">
        <v>262</v>
      </c>
      <c r="C271" s="45"/>
      <c r="D271" s="21" t="str">
        <f>IF(ISBLANK(Tabulka4[[#This Row],[start. č.]]),"-",IF(ISERROR(VLOOKUP(Tabulka4[[#This Row],[start. č.]],'3. REGISTRACE'!B:F,2,0)),"start. č. nebylo registrováno!",VLOOKUP(Tabulka4[[#This Row],[start. č.]],'3. REGISTRACE'!B:F,2,0)))</f>
        <v>-</v>
      </c>
      <c r="E271" s="18" t="str">
        <f>IF(ISBLANK(Tabulka4[[#This Row],[start. č.]]),"-",IF(ISERROR(VLOOKUP(Tabulka4[[#This Row],[start. č.]],'3. REGISTRACE'!B:F,3,0)),"-",VLOOKUP(Tabulka4[[#This Row],[start. č.]],'3. REGISTRACE'!B:F,3,0)))</f>
        <v>-</v>
      </c>
      <c r="F271" s="46" t="str">
        <f>IF(ISBLANK(Tabulka4[[#This Row],[start. č.]]),"-",IF(Tabulka4[[#This Row],[příjmení a jméno]]="start. č. nebylo registrováno!","-",IF(VLOOKUP(Tabulka4[[#This Row],[start. č.]],'3. REGISTRACE'!B:F,4,0)=0,"-",VLOOKUP(Tabulka4[[#This Row],[start. č.]],'3. REGISTRACE'!B:F,4,0))))</f>
        <v>-</v>
      </c>
      <c r="G271" s="18" t="str">
        <f>IF(ISBLANK(Tabulka4[[#This Row],[start. č.]]),"-",IF(Tabulka4[[#This Row],[příjmení a jméno]]="start. č. nebylo registrováno!","-",IF(VLOOKUP(Tabulka4[[#This Row],[start. č.]],'3. REGISTRACE'!B:F,5,0)=0,"-",VLOOKUP(Tabulka4[[#This Row],[start. č.]],'3. REGISTRACE'!B:F,5,0))))</f>
        <v>-</v>
      </c>
      <c r="H271" s="52"/>
      <c r="I271" s="48"/>
      <c r="J271" s="53"/>
      <c r="K271" s="42">
        <f>TIME(Tabulka4[[#This Row],[hod]],Tabulka4[[#This Row],[min]],Tabulka4[[#This Row],[sek]])</f>
        <v>0</v>
      </c>
      <c r="L271" s="18" t="str">
        <f>IF(ISBLANK(Tabulka4[[#This Row],[start. č.]]),"-",IF(Tabulka4[[#This Row],[příjmení a jméno]]="start. č. nebylo registrováno!","-",IF(VLOOKUP(Tabulka4[[#This Row],[start. č.]],'3. REGISTRACE'!B:G,6,0)=0,"-",VLOOKUP(Tabulka4[[#This Row],[start. č.]],'3. REGISTRACE'!B:G,6,0))))</f>
        <v>-</v>
      </c>
      <c r="M271" s="44" t="str">
        <f>IF(Tabulka4[[#This Row],[kategorie]]="-","-",COUNTIFS(G$10:G271,Tabulka4[[#This Row],[m/ž]],L$10:L271,Tabulka4[[#This Row],[kategorie]]))</f>
        <v>-</v>
      </c>
      <c r="N271" s="57" t="str">
        <f>IF(AND(ISBLANK(H271),ISBLANK(I271),ISBLANK(J271)),"-",IF(K271&gt;=MAX(K$10:K271),"ok","chyba!!!"))</f>
        <v>-</v>
      </c>
    </row>
    <row r="272" spans="2:14" x14ac:dyDescent="0.2">
      <c r="B272" s="44">
        <v>263</v>
      </c>
      <c r="C272" s="45"/>
      <c r="D272" s="21" t="str">
        <f>IF(ISBLANK(Tabulka4[[#This Row],[start. č.]]),"-",IF(ISERROR(VLOOKUP(Tabulka4[[#This Row],[start. č.]],'3. REGISTRACE'!B:F,2,0)),"start. č. nebylo registrováno!",VLOOKUP(Tabulka4[[#This Row],[start. č.]],'3. REGISTRACE'!B:F,2,0)))</f>
        <v>-</v>
      </c>
      <c r="E272" s="18" t="str">
        <f>IF(ISBLANK(Tabulka4[[#This Row],[start. č.]]),"-",IF(ISERROR(VLOOKUP(Tabulka4[[#This Row],[start. č.]],'3. REGISTRACE'!B:F,3,0)),"-",VLOOKUP(Tabulka4[[#This Row],[start. č.]],'3. REGISTRACE'!B:F,3,0)))</f>
        <v>-</v>
      </c>
      <c r="F272" s="46" t="str">
        <f>IF(ISBLANK(Tabulka4[[#This Row],[start. č.]]),"-",IF(Tabulka4[[#This Row],[příjmení a jméno]]="start. č. nebylo registrováno!","-",IF(VLOOKUP(Tabulka4[[#This Row],[start. č.]],'3. REGISTRACE'!B:F,4,0)=0,"-",VLOOKUP(Tabulka4[[#This Row],[start. č.]],'3. REGISTRACE'!B:F,4,0))))</f>
        <v>-</v>
      </c>
      <c r="G272" s="18" t="str">
        <f>IF(ISBLANK(Tabulka4[[#This Row],[start. č.]]),"-",IF(Tabulka4[[#This Row],[příjmení a jméno]]="start. č. nebylo registrováno!","-",IF(VLOOKUP(Tabulka4[[#This Row],[start. č.]],'3. REGISTRACE'!B:F,5,0)=0,"-",VLOOKUP(Tabulka4[[#This Row],[start. č.]],'3. REGISTRACE'!B:F,5,0))))</f>
        <v>-</v>
      </c>
      <c r="H272" s="52"/>
      <c r="I272" s="48"/>
      <c r="J272" s="53"/>
      <c r="K272" s="42">
        <f>TIME(Tabulka4[[#This Row],[hod]],Tabulka4[[#This Row],[min]],Tabulka4[[#This Row],[sek]])</f>
        <v>0</v>
      </c>
      <c r="L272" s="18" t="str">
        <f>IF(ISBLANK(Tabulka4[[#This Row],[start. č.]]),"-",IF(Tabulka4[[#This Row],[příjmení a jméno]]="start. č. nebylo registrováno!","-",IF(VLOOKUP(Tabulka4[[#This Row],[start. č.]],'3. REGISTRACE'!B:G,6,0)=0,"-",VLOOKUP(Tabulka4[[#This Row],[start. č.]],'3. REGISTRACE'!B:G,6,0))))</f>
        <v>-</v>
      </c>
      <c r="M272" s="44" t="str">
        <f>IF(Tabulka4[[#This Row],[kategorie]]="-","-",COUNTIFS(G$10:G272,Tabulka4[[#This Row],[m/ž]],L$10:L272,Tabulka4[[#This Row],[kategorie]]))</f>
        <v>-</v>
      </c>
      <c r="N272" s="57" t="str">
        <f>IF(AND(ISBLANK(H272),ISBLANK(I272),ISBLANK(J272)),"-",IF(K272&gt;=MAX(K$10:K272),"ok","chyba!!!"))</f>
        <v>-</v>
      </c>
    </row>
    <row r="273" spans="2:14" x14ac:dyDescent="0.2">
      <c r="B273" s="44">
        <v>264</v>
      </c>
      <c r="C273" s="45"/>
      <c r="D273" s="21" t="str">
        <f>IF(ISBLANK(Tabulka4[[#This Row],[start. č.]]),"-",IF(ISERROR(VLOOKUP(Tabulka4[[#This Row],[start. č.]],'3. REGISTRACE'!B:F,2,0)),"start. č. nebylo registrováno!",VLOOKUP(Tabulka4[[#This Row],[start. č.]],'3. REGISTRACE'!B:F,2,0)))</f>
        <v>-</v>
      </c>
      <c r="E273" s="18" t="str">
        <f>IF(ISBLANK(Tabulka4[[#This Row],[start. č.]]),"-",IF(ISERROR(VLOOKUP(Tabulka4[[#This Row],[start. č.]],'3. REGISTRACE'!B:F,3,0)),"-",VLOOKUP(Tabulka4[[#This Row],[start. č.]],'3. REGISTRACE'!B:F,3,0)))</f>
        <v>-</v>
      </c>
      <c r="F273" s="46" t="str">
        <f>IF(ISBLANK(Tabulka4[[#This Row],[start. č.]]),"-",IF(Tabulka4[[#This Row],[příjmení a jméno]]="start. č. nebylo registrováno!","-",IF(VLOOKUP(Tabulka4[[#This Row],[start. č.]],'3. REGISTRACE'!B:F,4,0)=0,"-",VLOOKUP(Tabulka4[[#This Row],[start. č.]],'3. REGISTRACE'!B:F,4,0))))</f>
        <v>-</v>
      </c>
      <c r="G273" s="18" t="str">
        <f>IF(ISBLANK(Tabulka4[[#This Row],[start. č.]]),"-",IF(Tabulka4[[#This Row],[příjmení a jméno]]="start. č. nebylo registrováno!","-",IF(VLOOKUP(Tabulka4[[#This Row],[start. č.]],'3. REGISTRACE'!B:F,5,0)=0,"-",VLOOKUP(Tabulka4[[#This Row],[start. č.]],'3. REGISTRACE'!B:F,5,0))))</f>
        <v>-</v>
      </c>
      <c r="H273" s="52"/>
      <c r="I273" s="48"/>
      <c r="J273" s="53"/>
      <c r="K273" s="42">
        <f>TIME(Tabulka4[[#This Row],[hod]],Tabulka4[[#This Row],[min]],Tabulka4[[#This Row],[sek]])</f>
        <v>0</v>
      </c>
      <c r="L273" s="18" t="str">
        <f>IF(ISBLANK(Tabulka4[[#This Row],[start. č.]]),"-",IF(Tabulka4[[#This Row],[příjmení a jméno]]="start. č. nebylo registrováno!","-",IF(VLOOKUP(Tabulka4[[#This Row],[start. č.]],'3. REGISTRACE'!B:G,6,0)=0,"-",VLOOKUP(Tabulka4[[#This Row],[start. č.]],'3. REGISTRACE'!B:G,6,0))))</f>
        <v>-</v>
      </c>
      <c r="M273" s="44" t="str">
        <f>IF(Tabulka4[[#This Row],[kategorie]]="-","-",COUNTIFS(G$10:G273,Tabulka4[[#This Row],[m/ž]],L$10:L273,Tabulka4[[#This Row],[kategorie]]))</f>
        <v>-</v>
      </c>
      <c r="N273" s="57" t="str">
        <f>IF(AND(ISBLANK(H273),ISBLANK(I273),ISBLANK(J273)),"-",IF(K273&gt;=MAX(K$10:K273),"ok","chyba!!!"))</f>
        <v>-</v>
      </c>
    </row>
    <row r="274" spans="2:14" x14ac:dyDescent="0.2">
      <c r="B274" s="44">
        <v>265</v>
      </c>
      <c r="C274" s="45"/>
      <c r="D274" s="21" t="str">
        <f>IF(ISBLANK(Tabulka4[[#This Row],[start. č.]]),"-",IF(ISERROR(VLOOKUP(Tabulka4[[#This Row],[start. č.]],'3. REGISTRACE'!B:F,2,0)),"start. č. nebylo registrováno!",VLOOKUP(Tabulka4[[#This Row],[start. č.]],'3. REGISTRACE'!B:F,2,0)))</f>
        <v>-</v>
      </c>
      <c r="E274" s="18" t="str">
        <f>IF(ISBLANK(Tabulka4[[#This Row],[start. č.]]),"-",IF(ISERROR(VLOOKUP(Tabulka4[[#This Row],[start. č.]],'3. REGISTRACE'!B:F,3,0)),"-",VLOOKUP(Tabulka4[[#This Row],[start. č.]],'3. REGISTRACE'!B:F,3,0)))</f>
        <v>-</v>
      </c>
      <c r="F274" s="46" t="str">
        <f>IF(ISBLANK(Tabulka4[[#This Row],[start. č.]]),"-",IF(Tabulka4[[#This Row],[příjmení a jméno]]="start. č. nebylo registrováno!","-",IF(VLOOKUP(Tabulka4[[#This Row],[start. č.]],'3. REGISTRACE'!B:F,4,0)=0,"-",VLOOKUP(Tabulka4[[#This Row],[start. č.]],'3. REGISTRACE'!B:F,4,0))))</f>
        <v>-</v>
      </c>
      <c r="G274" s="18" t="str">
        <f>IF(ISBLANK(Tabulka4[[#This Row],[start. č.]]),"-",IF(Tabulka4[[#This Row],[příjmení a jméno]]="start. č. nebylo registrováno!","-",IF(VLOOKUP(Tabulka4[[#This Row],[start. č.]],'3. REGISTRACE'!B:F,5,0)=0,"-",VLOOKUP(Tabulka4[[#This Row],[start. č.]],'3. REGISTRACE'!B:F,5,0))))</f>
        <v>-</v>
      </c>
      <c r="H274" s="52"/>
      <c r="I274" s="48"/>
      <c r="J274" s="53"/>
      <c r="K274" s="42">
        <f>TIME(Tabulka4[[#This Row],[hod]],Tabulka4[[#This Row],[min]],Tabulka4[[#This Row],[sek]])</f>
        <v>0</v>
      </c>
      <c r="L274" s="18" t="str">
        <f>IF(ISBLANK(Tabulka4[[#This Row],[start. č.]]),"-",IF(Tabulka4[[#This Row],[příjmení a jméno]]="start. č. nebylo registrováno!","-",IF(VLOOKUP(Tabulka4[[#This Row],[start. č.]],'3. REGISTRACE'!B:G,6,0)=0,"-",VLOOKUP(Tabulka4[[#This Row],[start. č.]],'3. REGISTRACE'!B:G,6,0))))</f>
        <v>-</v>
      </c>
      <c r="M274" s="44" t="str">
        <f>IF(Tabulka4[[#This Row],[kategorie]]="-","-",COUNTIFS(G$10:G274,Tabulka4[[#This Row],[m/ž]],L$10:L274,Tabulka4[[#This Row],[kategorie]]))</f>
        <v>-</v>
      </c>
      <c r="N274" s="57" t="str">
        <f>IF(AND(ISBLANK(H274),ISBLANK(I274),ISBLANK(J274)),"-",IF(K274&gt;=MAX(K$10:K274),"ok","chyba!!!"))</f>
        <v>-</v>
      </c>
    </row>
    <row r="275" spans="2:14" x14ac:dyDescent="0.2">
      <c r="B275" s="44">
        <v>266</v>
      </c>
      <c r="C275" s="45"/>
      <c r="D275" s="21" t="str">
        <f>IF(ISBLANK(Tabulka4[[#This Row],[start. č.]]),"-",IF(ISERROR(VLOOKUP(Tabulka4[[#This Row],[start. č.]],'3. REGISTRACE'!B:F,2,0)),"start. č. nebylo registrováno!",VLOOKUP(Tabulka4[[#This Row],[start. č.]],'3. REGISTRACE'!B:F,2,0)))</f>
        <v>-</v>
      </c>
      <c r="E275" s="18" t="str">
        <f>IF(ISBLANK(Tabulka4[[#This Row],[start. č.]]),"-",IF(ISERROR(VLOOKUP(Tabulka4[[#This Row],[start. č.]],'3. REGISTRACE'!B:F,3,0)),"-",VLOOKUP(Tabulka4[[#This Row],[start. č.]],'3. REGISTRACE'!B:F,3,0)))</f>
        <v>-</v>
      </c>
      <c r="F275" s="46" t="str">
        <f>IF(ISBLANK(Tabulka4[[#This Row],[start. č.]]),"-",IF(Tabulka4[[#This Row],[příjmení a jméno]]="start. č. nebylo registrováno!","-",IF(VLOOKUP(Tabulka4[[#This Row],[start. č.]],'3. REGISTRACE'!B:F,4,0)=0,"-",VLOOKUP(Tabulka4[[#This Row],[start. č.]],'3. REGISTRACE'!B:F,4,0))))</f>
        <v>-</v>
      </c>
      <c r="G275" s="18" t="str">
        <f>IF(ISBLANK(Tabulka4[[#This Row],[start. č.]]),"-",IF(Tabulka4[[#This Row],[příjmení a jméno]]="start. č. nebylo registrováno!","-",IF(VLOOKUP(Tabulka4[[#This Row],[start. č.]],'3. REGISTRACE'!B:F,5,0)=0,"-",VLOOKUP(Tabulka4[[#This Row],[start. č.]],'3. REGISTRACE'!B:F,5,0))))</f>
        <v>-</v>
      </c>
      <c r="H275" s="52"/>
      <c r="I275" s="48"/>
      <c r="J275" s="53"/>
      <c r="K275" s="42">
        <f>TIME(Tabulka4[[#This Row],[hod]],Tabulka4[[#This Row],[min]],Tabulka4[[#This Row],[sek]])</f>
        <v>0</v>
      </c>
      <c r="L275" s="18" t="str">
        <f>IF(ISBLANK(Tabulka4[[#This Row],[start. č.]]),"-",IF(Tabulka4[[#This Row],[příjmení a jméno]]="start. č. nebylo registrováno!","-",IF(VLOOKUP(Tabulka4[[#This Row],[start. č.]],'3. REGISTRACE'!B:G,6,0)=0,"-",VLOOKUP(Tabulka4[[#This Row],[start. č.]],'3. REGISTRACE'!B:G,6,0))))</f>
        <v>-</v>
      </c>
      <c r="M275" s="44" t="str">
        <f>IF(Tabulka4[[#This Row],[kategorie]]="-","-",COUNTIFS(G$10:G275,Tabulka4[[#This Row],[m/ž]],L$10:L275,Tabulka4[[#This Row],[kategorie]]))</f>
        <v>-</v>
      </c>
      <c r="N275" s="57" t="str">
        <f>IF(AND(ISBLANK(H275),ISBLANK(I275),ISBLANK(J275)),"-",IF(K275&gt;=MAX(K$10:K275),"ok","chyba!!!"))</f>
        <v>-</v>
      </c>
    </row>
    <row r="276" spans="2:14" x14ac:dyDescent="0.2">
      <c r="B276" s="44">
        <v>267</v>
      </c>
      <c r="C276" s="45"/>
      <c r="D276" s="21" t="str">
        <f>IF(ISBLANK(Tabulka4[[#This Row],[start. č.]]),"-",IF(ISERROR(VLOOKUP(Tabulka4[[#This Row],[start. č.]],'3. REGISTRACE'!B:F,2,0)),"start. č. nebylo registrováno!",VLOOKUP(Tabulka4[[#This Row],[start. č.]],'3. REGISTRACE'!B:F,2,0)))</f>
        <v>-</v>
      </c>
      <c r="E276" s="18" t="str">
        <f>IF(ISBLANK(Tabulka4[[#This Row],[start. č.]]),"-",IF(ISERROR(VLOOKUP(Tabulka4[[#This Row],[start. č.]],'3. REGISTRACE'!B:F,3,0)),"-",VLOOKUP(Tabulka4[[#This Row],[start. č.]],'3. REGISTRACE'!B:F,3,0)))</f>
        <v>-</v>
      </c>
      <c r="F276" s="46" t="str">
        <f>IF(ISBLANK(Tabulka4[[#This Row],[start. č.]]),"-",IF(Tabulka4[[#This Row],[příjmení a jméno]]="start. č. nebylo registrováno!","-",IF(VLOOKUP(Tabulka4[[#This Row],[start. č.]],'3. REGISTRACE'!B:F,4,0)=0,"-",VLOOKUP(Tabulka4[[#This Row],[start. č.]],'3. REGISTRACE'!B:F,4,0))))</f>
        <v>-</v>
      </c>
      <c r="G276" s="18" t="str">
        <f>IF(ISBLANK(Tabulka4[[#This Row],[start. č.]]),"-",IF(Tabulka4[[#This Row],[příjmení a jméno]]="start. č. nebylo registrováno!","-",IF(VLOOKUP(Tabulka4[[#This Row],[start. č.]],'3. REGISTRACE'!B:F,5,0)=0,"-",VLOOKUP(Tabulka4[[#This Row],[start. č.]],'3. REGISTRACE'!B:F,5,0))))</f>
        <v>-</v>
      </c>
      <c r="H276" s="52"/>
      <c r="I276" s="48"/>
      <c r="J276" s="53"/>
      <c r="K276" s="42">
        <f>TIME(Tabulka4[[#This Row],[hod]],Tabulka4[[#This Row],[min]],Tabulka4[[#This Row],[sek]])</f>
        <v>0</v>
      </c>
      <c r="L276" s="18" t="str">
        <f>IF(ISBLANK(Tabulka4[[#This Row],[start. č.]]),"-",IF(Tabulka4[[#This Row],[příjmení a jméno]]="start. č. nebylo registrováno!","-",IF(VLOOKUP(Tabulka4[[#This Row],[start. č.]],'3. REGISTRACE'!B:G,6,0)=0,"-",VLOOKUP(Tabulka4[[#This Row],[start. č.]],'3. REGISTRACE'!B:G,6,0))))</f>
        <v>-</v>
      </c>
      <c r="M276" s="44" t="str">
        <f>IF(Tabulka4[[#This Row],[kategorie]]="-","-",COUNTIFS(G$10:G276,Tabulka4[[#This Row],[m/ž]],L$10:L276,Tabulka4[[#This Row],[kategorie]]))</f>
        <v>-</v>
      </c>
      <c r="N276" s="57" t="str">
        <f>IF(AND(ISBLANK(H276),ISBLANK(I276),ISBLANK(J276)),"-",IF(K276&gt;=MAX(K$10:K276),"ok","chyba!!!"))</f>
        <v>-</v>
      </c>
    </row>
    <row r="277" spans="2:14" x14ac:dyDescent="0.2">
      <c r="B277" s="44">
        <v>268</v>
      </c>
      <c r="C277" s="45"/>
      <c r="D277" s="21" t="str">
        <f>IF(ISBLANK(Tabulka4[[#This Row],[start. č.]]),"-",IF(ISERROR(VLOOKUP(Tabulka4[[#This Row],[start. č.]],'3. REGISTRACE'!B:F,2,0)),"start. č. nebylo registrováno!",VLOOKUP(Tabulka4[[#This Row],[start. č.]],'3. REGISTRACE'!B:F,2,0)))</f>
        <v>-</v>
      </c>
      <c r="E277" s="18" t="str">
        <f>IF(ISBLANK(Tabulka4[[#This Row],[start. č.]]),"-",IF(ISERROR(VLOOKUP(Tabulka4[[#This Row],[start. č.]],'3. REGISTRACE'!B:F,3,0)),"-",VLOOKUP(Tabulka4[[#This Row],[start. č.]],'3. REGISTRACE'!B:F,3,0)))</f>
        <v>-</v>
      </c>
      <c r="F277" s="46" t="str">
        <f>IF(ISBLANK(Tabulka4[[#This Row],[start. č.]]),"-",IF(Tabulka4[[#This Row],[příjmení a jméno]]="start. č. nebylo registrováno!","-",IF(VLOOKUP(Tabulka4[[#This Row],[start. č.]],'3. REGISTRACE'!B:F,4,0)=0,"-",VLOOKUP(Tabulka4[[#This Row],[start. č.]],'3. REGISTRACE'!B:F,4,0))))</f>
        <v>-</v>
      </c>
      <c r="G277" s="18" t="str">
        <f>IF(ISBLANK(Tabulka4[[#This Row],[start. č.]]),"-",IF(Tabulka4[[#This Row],[příjmení a jméno]]="start. č. nebylo registrováno!","-",IF(VLOOKUP(Tabulka4[[#This Row],[start. č.]],'3. REGISTRACE'!B:F,5,0)=0,"-",VLOOKUP(Tabulka4[[#This Row],[start. č.]],'3. REGISTRACE'!B:F,5,0))))</f>
        <v>-</v>
      </c>
      <c r="H277" s="52"/>
      <c r="I277" s="48"/>
      <c r="J277" s="53"/>
      <c r="K277" s="42">
        <f>TIME(Tabulka4[[#This Row],[hod]],Tabulka4[[#This Row],[min]],Tabulka4[[#This Row],[sek]])</f>
        <v>0</v>
      </c>
      <c r="L277" s="18" t="str">
        <f>IF(ISBLANK(Tabulka4[[#This Row],[start. č.]]),"-",IF(Tabulka4[[#This Row],[příjmení a jméno]]="start. č. nebylo registrováno!","-",IF(VLOOKUP(Tabulka4[[#This Row],[start. č.]],'3. REGISTRACE'!B:G,6,0)=0,"-",VLOOKUP(Tabulka4[[#This Row],[start. č.]],'3. REGISTRACE'!B:G,6,0))))</f>
        <v>-</v>
      </c>
      <c r="M277" s="44" t="str">
        <f>IF(Tabulka4[[#This Row],[kategorie]]="-","-",COUNTIFS(G$10:G277,Tabulka4[[#This Row],[m/ž]],L$10:L277,Tabulka4[[#This Row],[kategorie]]))</f>
        <v>-</v>
      </c>
      <c r="N277" s="57" t="str">
        <f>IF(AND(ISBLANK(H277),ISBLANK(I277),ISBLANK(J277)),"-",IF(K277&gt;=MAX(K$10:K277),"ok","chyba!!!"))</f>
        <v>-</v>
      </c>
    </row>
    <row r="278" spans="2:14" x14ac:dyDescent="0.2">
      <c r="B278" s="44">
        <v>269</v>
      </c>
      <c r="C278" s="45"/>
      <c r="D278" s="21" t="str">
        <f>IF(ISBLANK(Tabulka4[[#This Row],[start. č.]]),"-",IF(ISERROR(VLOOKUP(Tabulka4[[#This Row],[start. č.]],'3. REGISTRACE'!B:F,2,0)),"start. č. nebylo registrováno!",VLOOKUP(Tabulka4[[#This Row],[start. č.]],'3. REGISTRACE'!B:F,2,0)))</f>
        <v>-</v>
      </c>
      <c r="E278" s="18" t="str">
        <f>IF(ISBLANK(Tabulka4[[#This Row],[start. č.]]),"-",IF(ISERROR(VLOOKUP(Tabulka4[[#This Row],[start. č.]],'3. REGISTRACE'!B:F,3,0)),"-",VLOOKUP(Tabulka4[[#This Row],[start. č.]],'3. REGISTRACE'!B:F,3,0)))</f>
        <v>-</v>
      </c>
      <c r="F278" s="46" t="str">
        <f>IF(ISBLANK(Tabulka4[[#This Row],[start. č.]]),"-",IF(Tabulka4[[#This Row],[příjmení a jméno]]="start. č. nebylo registrováno!","-",IF(VLOOKUP(Tabulka4[[#This Row],[start. č.]],'3. REGISTRACE'!B:F,4,0)=0,"-",VLOOKUP(Tabulka4[[#This Row],[start. č.]],'3. REGISTRACE'!B:F,4,0))))</f>
        <v>-</v>
      </c>
      <c r="G278" s="18" t="str">
        <f>IF(ISBLANK(Tabulka4[[#This Row],[start. č.]]),"-",IF(Tabulka4[[#This Row],[příjmení a jméno]]="start. č. nebylo registrováno!","-",IF(VLOOKUP(Tabulka4[[#This Row],[start. č.]],'3. REGISTRACE'!B:F,5,0)=0,"-",VLOOKUP(Tabulka4[[#This Row],[start. č.]],'3. REGISTRACE'!B:F,5,0))))</f>
        <v>-</v>
      </c>
      <c r="H278" s="52"/>
      <c r="I278" s="48"/>
      <c r="J278" s="53"/>
      <c r="K278" s="42">
        <f>TIME(Tabulka4[[#This Row],[hod]],Tabulka4[[#This Row],[min]],Tabulka4[[#This Row],[sek]])</f>
        <v>0</v>
      </c>
      <c r="L278" s="18" t="str">
        <f>IF(ISBLANK(Tabulka4[[#This Row],[start. č.]]),"-",IF(Tabulka4[[#This Row],[příjmení a jméno]]="start. č. nebylo registrováno!","-",IF(VLOOKUP(Tabulka4[[#This Row],[start. č.]],'3. REGISTRACE'!B:G,6,0)=0,"-",VLOOKUP(Tabulka4[[#This Row],[start. č.]],'3. REGISTRACE'!B:G,6,0))))</f>
        <v>-</v>
      </c>
      <c r="M278" s="44" t="str">
        <f>IF(Tabulka4[[#This Row],[kategorie]]="-","-",COUNTIFS(G$10:G278,Tabulka4[[#This Row],[m/ž]],L$10:L278,Tabulka4[[#This Row],[kategorie]]))</f>
        <v>-</v>
      </c>
      <c r="N278" s="57" t="str">
        <f>IF(AND(ISBLANK(H278),ISBLANK(I278),ISBLANK(J278)),"-",IF(K278&gt;=MAX(K$10:K278),"ok","chyba!!!"))</f>
        <v>-</v>
      </c>
    </row>
    <row r="279" spans="2:14" x14ac:dyDescent="0.2">
      <c r="B279" s="44">
        <v>270</v>
      </c>
      <c r="C279" s="45"/>
      <c r="D279" s="21" t="str">
        <f>IF(ISBLANK(Tabulka4[[#This Row],[start. č.]]),"-",IF(ISERROR(VLOOKUP(Tabulka4[[#This Row],[start. č.]],'3. REGISTRACE'!B:F,2,0)),"start. č. nebylo registrováno!",VLOOKUP(Tabulka4[[#This Row],[start. č.]],'3. REGISTRACE'!B:F,2,0)))</f>
        <v>-</v>
      </c>
      <c r="E279" s="18" t="str">
        <f>IF(ISBLANK(Tabulka4[[#This Row],[start. č.]]),"-",IF(ISERROR(VLOOKUP(Tabulka4[[#This Row],[start. č.]],'3. REGISTRACE'!B:F,3,0)),"-",VLOOKUP(Tabulka4[[#This Row],[start. č.]],'3. REGISTRACE'!B:F,3,0)))</f>
        <v>-</v>
      </c>
      <c r="F279" s="46" t="str">
        <f>IF(ISBLANK(Tabulka4[[#This Row],[start. č.]]),"-",IF(Tabulka4[[#This Row],[příjmení a jméno]]="start. č. nebylo registrováno!","-",IF(VLOOKUP(Tabulka4[[#This Row],[start. č.]],'3. REGISTRACE'!B:F,4,0)=0,"-",VLOOKUP(Tabulka4[[#This Row],[start. č.]],'3. REGISTRACE'!B:F,4,0))))</f>
        <v>-</v>
      </c>
      <c r="G279" s="18" t="str">
        <f>IF(ISBLANK(Tabulka4[[#This Row],[start. č.]]),"-",IF(Tabulka4[[#This Row],[příjmení a jméno]]="start. č. nebylo registrováno!","-",IF(VLOOKUP(Tabulka4[[#This Row],[start. č.]],'3. REGISTRACE'!B:F,5,0)=0,"-",VLOOKUP(Tabulka4[[#This Row],[start. č.]],'3. REGISTRACE'!B:F,5,0))))</f>
        <v>-</v>
      </c>
      <c r="H279" s="52"/>
      <c r="I279" s="48"/>
      <c r="J279" s="53"/>
      <c r="K279" s="42">
        <f>TIME(Tabulka4[[#This Row],[hod]],Tabulka4[[#This Row],[min]],Tabulka4[[#This Row],[sek]])</f>
        <v>0</v>
      </c>
      <c r="L279" s="18" t="str">
        <f>IF(ISBLANK(Tabulka4[[#This Row],[start. č.]]),"-",IF(Tabulka4[[#This Row],[příjmení a jméno]]="start. č. nebylo registrováno!","-",IF(VLOOKUP(Tabulka4[[#This Row],[start. č.]],'3. REGISTRACE'!B:G,6,0)=0,"-",VLOOKUP(Tabulka4[[#This Row],[start. č.]],'3. REGISTRACE'!B:G,6,0))))</f>
        <v>-</v>
      </c>
      <c r="M279" s="44" t="str">
        <f>IF(Tabulka4[[#This Row],[kategorie]]="-","-",COUNTIFS(G$10:G279,Tabulka4[[#This Row],[m/ž]],L$10:L279,Tabulka4[[#This Row],[kategorie]]))</f>
        <v>-</v>
      </c>
      <c r="N279" s="57" t="str">
        <f>IF(AND(ISBLANK(H279),ISBLANK(I279),ISBLANK(J279)),"-",IF(K279&gt;=MAX(K$10:K279),"ok","chyba!!!"))</f>
        <v>-</v>
      </c>
    </row>
    <row r="280" spans="2:14" x14ac:dyDescent="0.2">
      <c r="B280" s="44">
        <v>271</v>
      </c>
      <c r="C280" s="45"/>
      <c r="D280" s="21" t="str">
        <f>IF(ISBLANK(Tabulka4[[#This Row],[start. č.]]),"-",IF(ISERROR(VLOOKUP(Tabulka4[[#This Row],[start. č.]],'3. REGISTRACE'!B:F,2,0)),"start. č. nebylo registrováno!",VLOOKUP(Tabulka4[[#This Row],[start. č.]],'3. REGISTRACE'!B:F,2,0)))</f>
        <v>-</v>
      </c>
      <c r="E280" s="18" t="str">
        <f>IF(ISBLANK(Tabulka4[[#This Row],[start. č.]]),"-",IF(ISERROR(VLOOKUP(Tabulka4[[#This Row],[start. č.]],'3. REGISTRACE'!B:F,3,0)),"-",VLOOKUP(Tabulka4[[#This Row],[start. č.]],'3. REGISTRACE'!B:F,3,0)))</f>
        <v>-</v>
      </c>
      <c r="F280" s="46" t="str">
        <f>IF(ISBLANK(Tabulka4[[#This Row],[start. č.]]),"-",IF(Tabulka4[[#This Row],[příjmení a jméno]]="start. č. nebylo registrováno!","-",IF(VLOOKUP(Tabulka4[[#This Row],[start. č.]],'3. REGISTRACE'!B:F,4,0)=0,"-",VLOOKUP(Tabulka4[[#This Row],[start. č.]],'3. REGISTRACE'!B:F,4,0))))</f>
        <v>-</v>
      </c>
      <c r="G280" s="18" t="str">
        <f>IF(ISBLANK(Tabulka4[[#This Row],[start. č.]]),"-",IF(Tabulka4[[#This Row],[příjmení a jméno]]="start. č. nebylo registrováno!","-",IF(VLOOKUP(Tabulka4[[#This Row],[start. č.]],'3. REGISTRACE'!B:F,5,0)=0,"-",VLOOKUP(Tabulka4[[#This Row],[start. č.]],'3. REGISTRACE'!B:F,5,0))))</f>
        <v>-</v>
      </c>
      <c r="H280" s="52"/>
      <c r="I280" s="48"/>
      <c r="J280" s="53"/>
      <c r="K280" s="42">
        <f>TIME(Tabulka4[[#This Row],[hod]],Tabulka4[[#This Row],[min]],Tabulka4[[#This Row],[sek]])</f>
        <v>0</v>
      </c>
      <c r="L280" s="18" t="str">
        <f>IF(ISBLANK(Tabulka4[[#This Row],[start. č.]]),"-",IF(Tabulka4[[#This Row],[příjmení a jméno]]="start. č. nebylo registrováno!","-",IF(VLOOKUP(Tabulka4[[#This Row],[start. č.]],'3. REGISTRACE'!B:G,6,0)=0,"-",VLOOKUP(Tabulka4[[#This Row],[start. č.]],'3. REGISTRACE'!B:G,6,0))))</f>
        <v>-</v>
      </c>
      <c r="M280" s="44" t="str">
        <f>IF(Tabulka4[[#This Row],[kategorie]]="-","-",COUNTIFS(G$10:G280,Tabulka4[[#This Row],[m/ž]],L$10:L280,Tabulka4[[#This Row],[kategorie]]))</f>
        <v>-</v>
      </c>
      <c r="N280" s="57" t="str">
        <f>IF(AND(ISBLANK(H280),ISBLANK(I280),ISBLANK(J280)),"-",IF(K280&gt;=MAX(K$10:K280),"ok","chyba!!!"))</f>
        <v>-</v>
      </c>
    </row>
    <row r="281" spans="2:14" x14ac:dyDescent="0.2">
      <c r="B281" s="44">
        <v>272</v>
      </c>
      <c r="C281" s="45"/>
      <c r="D281" s="21" t="str">
        <f>IF(ISBLANK(Tabulka4[[#This Row],[start. č.]]),"-",IF(ISERROR(VLOOKUP(Tabulka4[[#This Row],[start. č.]],'3. REGISTRACE'!B:F,2,0)),"start. č. nebylo registrováno!",VLOOKUP(Tabulka4[[#This Row],[start. č.]],'3. REGISTRACE'!B:F,2,0)))</f>
        <v>-</v>
      </c>
      <c r="E281" s="18" t="str">
        <f>IF(ISBLANK(Tabulka4[[#This Row],[start. č.]]),"-",IF(ISERROR(VLOOKUP(Tabulka4[[#This Row],[start. č.]],'3. REGISTRACE'!B:F,3,0)),"-",VLOOKUP(Tabulka4[[#This Row],[start. č.]],'3. REGISTRACE'!B:F,3,0)))</f>
        <v>-</v>
      </c>
      <c r="F281" s="46" t="str">
        <f>IF(ISBLANK(Tabulka4[[#This Row],[start. č.]]),"-",IF(Tabulka4[[#This Row],[příjmení a jméno]]="start. č. nebylo registrováno!","-",IF(VLOOKUP(Tabulka4[[#This Row],[start. č.]],'3. REGISTRACE'!B:F,4,0)=0,"-",VLOOKUP(Tabulka4[[#This Row],[start. č.]],'3. REGISTRACE'!B:F,4,0))))</f>
        <v>-</v>
      </c>
      <c r="G281" s="18" t="str">
        <f>IF(ISBLANK(Tabulka4[[#This Row],[start. č.]]),"-",IF(Tabulka4[[#This Row],[příjmení a jméno]]="start. č. nebylo registrováno!","-",IF(VLOOKUP(Tabulka4[[#This Row],[start. č.]],'3. REGISTRACE'!B:F,5,0)=0,"-",VLOOKUP(Tabulka4[[#This Row],[start. č.]],'3. REGISTRACE'!B:F,5,0))))</f>
        <v>-</v>
      </c>
      <c r="H281" s="52"/>
      <c r="I281" s="48"/>
      <c r="J281" s="53"/>
      <c r="K281" s="42">
        <f>TIME(Tabulka4[[#This Row],[hod]],Tabulka4[[#This Row],[min]],Tabulka4[[#This Row],[sek]])</f>
        <v>0</v>
      </c>
      <c r="L281" s="18" t="str">
        <f>IF(ISBLANK(Tabulka4[[#This Row],[start. č.]]),"-",IF(Tabulka4[[#This Row],[příjmení a jméno]]="start. č. nebylo registrováno!","-",IF(VLOOKUP(Tabulka4[[#This Row],[start. č.]],'3. REGISTRACE'!B:G,6,0)=0,"-",VLOOKUP(Tabulka4[[#This Row],[start. č.]],'3. REGISTRACE'!B:G,6,0))))</f>
        <v>-</v>
      </c>
      <c r="M281" s="44" t="str">
        <f>IF(Tabulka4[[#This Row],[kategorie]]="-","-",COUNTIFS(G$10:G281,Tabulka4[[#This Row],[m/ž]],L$10:L281,Tabulka4[[#This Row],[kategorie]]))</f>
        <v>-</v>
      </c>
      <c r="N281" s="57" t="str">
        <f>IF(AND(ISBLANK(H281),ISBLANK(I281),ISBLANK(J281)),"-",IF(K281&gt;=MAX(K$10:K281),"ok","chyba!!!"))</f>
        <v>-</v>
      </c>
    </row>
    <row r="282" spans="2:14" x14ac:dyDescent="0.2">
      <c r="B282" s="44">
        <v>273</v>
      </c>
      <c r="C282" s="45"/>
      <c r="D282" s="21" t="str">
        <f>IF(ISBLANK(Tabulka4[[#This Row],[start. č.]]),"-",IF(ISERROR(VLOOKUP(Tabulka4[[#This Row],[start. č.]],'3. REGISTRACE'!B:F,2,0)),"start. č. nebylo registrováno!",VLOOKUP(Tabulka4[[#This Row],[start. č.]],'3. REGISTRACE'!B:F,2,0)))</f>
        <v>-</v>
      </c>
      <c r="E282" s="18" t="str">
        <f>IF(ISBLANK(Tabulka4[[#This Row],[start. č.]]),"-",IF(ISERROR(VLOOKUP(Tabulka4[[#This Row],[start. č.]],'3. REGISTRACE'!B:F,3,0)),"-",VLOOKUP(Tabulka4[[#This Row],[start. č.]],'3. REGISTRACE'!B:F,3,0)))</f>
        <v>-</v>
      </c>
      <c r="F282" s="46" t="str">
        <f>IF(ISBLANK(Tabulka4[[#This Row],[start. č.]]),"-",IF(Tabulka4[[#This Row],[příjmení a jméno]]="start. č. nebylo registrováno!","-",IF(VLOOKUP(Tabulka4[[#This Row],[start. č.]],'3. REGISTRACE'!B:F,4,0)=0,"-",VLOOKUP(Tabulka4[[#This Row],[start. č.]],'3. REGISTRACE'!B:F,4,0))))</f>
        <v>-</v>
      </c>
      <c r="G282" s="18" t="str">
        <f>IF(ISBLANK(Tabulka4[[#This Row],[start. č.]]),"-",IF(Tabulka4[[#This Row],[příjmení a jméno]]="start. č. nebylo registrováno!","-",IF(VLOOKUP(Tabulka4[[#This Row],[start. č.]],'3. REGISTRACE'!B:F,5,0)=0,"-",VLOOKUP(Tabulka4[[#This Row],[start. č.]],'3. REGISTRACE'!B:F,5,0))))</f>
        <v>-</v>
      </c>
      <c r="H282" s="52"/>
      <c r="I282" s="48"/>
      <c r="J282" s="53"/>
      <c r="K282" s="42">
        <f>TIME(Tabulka4[[#This Row],[hod]],Tabulka4[[#This Row],[min]],Tabulka4[[#This Row],[sek]])</f>
        <v>0</v>
      </c>
      <c r="L282" s="18" t="str">
        <f>IF(ISBLANK(Tabulka4[[#This Row],[start. č.]]),"-",IF(Tabulka4[[#This Row],[příjmení a jméno]]="start. č. nebylo registrováno!","-",IF(VLOOKUP(Tabulka4[[#This Row],[start. č.]],'3. REGISTRACE'!B:G,6,0)=0,"-",VLOOKUP(Tabulka4[[#This Row],[start. č.]],'3. REGISTRACE'!B:G,6,0))))</f>
        <v>-</v>
      </c>
      <c r="M282" s="44" t="str">
        <f>IF(Tabulka4[[#This Row],[kategorie]]="-","-",COUNTIFS(G$10:G282,Tabulka4[[#This Row],[m/ž]],L$10:L282,Tabulka4[[#This Row],[kategorie]]))</f>
        <v>-</v>
      </c>
      <c r="N282" s="57" t="str">
        <f>IF(AND(ISBLANK(H282),ISBLANK(I282),ISBLANK(J282)),"-",IF(K282&gt;=MAX(K$10:K282),"ok","chyba!!!"))</f>
        <v>-</v>
      </c>
    </row>
    <row r="283" spans="2:14" x14ac:dyDescent="0.2">
      <c r="B283" s="44">
        <v>274</v>
      </c>
      <c r="C283" s="45"/>
      <c r="D283" s="21" t="str">
        <f>IF(ISBLANK(Tabulka4[[#This Row],[start. č.]]),"-",IF(ISERROR(VLOOKUP(Tabulka4[[#This Row],[start. č.]],'3. REGISTRACE'!B:F,2,0)),"start. č. nebylo registrováno!",VLOOKUP(Tabulka4[[#This Row],[start. č.]],'3. REGISTRACE'!B:F,2,0)))</f>
        <v>-</v>
      </c>
      <c r="E283" s="18" t="str">
        <f>IF(ISBLANK(Tabulka4[[#This Row],[start. č.]]),"-",IF(ISERROR(VLOOKUP(Tabulka4[[#This Row],[start. č.]],'3. REGISTRACE'!B:F,3,0)),"-",VLOOKUP(Tabulka4[[#This Row],[start. č.]],'3. REGISTRACE'!B:F,3,0)))</f>
        <v>-</v>
      </c>
      <c r="F283" s="46" t="str">
        <f>IF(ISBLANK(Tabulka4[[#This Row],[start. č.]]),"-",IF(Tabulka4[[#This Row],[příjmení a jméno]]="start. č. nebylo registrováno!","-",IF(VLOOKUP(Tabulka4[[#This Row],[start. č.]],'3. REGISTRACE'!B:F,4,0)=0,"-",VLOOKUP(Tabulka4[[#This Row],[start. č.]],'3. REGISTRACE'!B:F,4,0))))</f>
        <v>-</v>
      </c>
      <c r="G283" s="18" t="str">
        <f>IF(ISBLANK(Tabulka4[[#This Row],[start. č.]]),"-",IF(Tabulka4[[#This Row],[příjmení a jméno]]="start. č. nebylo registrováno!","-",IF(VLOOKUP(Tabulka4[[#This Row],[start. č.]],'3. REGISTRACE'!B:F,5,0)=0,"-",VLOOKUP(Tabulka4[[#This Row],[start. č.]],'3. REGISTRACE'!B:F,5,0))))</f>
        <v>-</v>
      </c>
      <c r="H283" s="52"/>
      <c r="I283" s="48"/>
      <c r="J283" s="53"/>
      <c r="K283" s="42">
        <f>TIME(Tabulka4[[#This Row],[hod]],Tabulka4[[#This Row],[min]],Tabulka4[[#This Row],[sek]])</f>
        <v>0</v>
      </c>
      <c r="L283" s="18" t="str">
        <f>IF(ISBLANK(Tabulka4[[#This Row],[start. č.]]),"-",IF(Tabulka4[[#This Row],[příjmení a jméno]]="start. č. nebylo registrováno!","-",IF(VLOOKUP(Tabulka4[[#This Row],[start. č.]],'3. REGISTRACE'!B:G,6,0)=0,"-",VLOOKUP(Tabulka4[[#This Row],[start. č.]],'3. REGISTRACE'!B:G,6,0))))</f>
        <v>-</v>
      </c>
      <c r="M283" s="44" t="str">
        <f>IF(Tabulka4[[#This Row],[kategorie]]="-","-",COUNTIFS(G$10:G283,Tabulka4[[#This Row],[m/ž]],L$10:L283,Tabulka4[[#This Row],[kategorie]]))</f>
        <v>-</v>
      </c>
      <c r="N283" s="57" t="str">
        <f>IF(AND(ISBLANK(H283),ISBLANK(I283),ISBLANK(J283)),"-",IF(K283&gt;=MAX(K$10:K283),"ok","chyba!!!"))</f>
        <v>-</v>
      </c>
    </row>
    <row r="284" spans="2:14" x14ac:dyDescent="0.2">
      <c r="B284" s="44">
        <v>275</v>
      </c>
      <c r="C284" s="45"/>
      <c r="D284" s="21" t="str">
        <f>IF(ISBLANK(Tabulka4[[#This Row],[start. č.]]),"-",IF(ISERROR(VLOOKUP(Tabulka4[[#This Row],[start. č.]],'3. REGISTRACE'!B:F,2,0)),"start. č. nebylo registrováno!",VLOOKUP(Tabulka4[[#This Row],[start. č.]],'3. REGISTRACE'!B:F,2,0)))</f>
        <v>-</v>
      </c>
      <c r="E284" s="18" t="str">
        <f>IF(ISBLANK(Tabulka4[[#This Row],[start. č.]]),"-",IF(ISERROR(VLOOKUP(Tabulka4[[#This Row],[start. č.]],'3. REGISTRACE'!B:F,3,0)),"-",VLOOKUP(Tabulka4[[#This Row],[start. č.]],'3. REGISTRACE'!B:F,3,0)))</f>
        <v>-</v>
      </c>
      <c r="F284" s="46" t="str">
        <f>IF(ISBLANK(Tabulka4[[#This Row],[start. č.]]),"-",IF(Tabulka4[[#This Row],[příjmení a jméno]]="start. č. nebylo registrováno!","-",IF(VLOOKUP(Tabulka4[[#This Row],[start. č.]],'3. REGISTRACE'!B:F,4,0)=0,"-",VLOOKUP(Tabulka4[[#This Row],[start. č.]],'3. REGISTRACE'!B:F,4,0))))</f>
        <v>-</v>
      </c>
      <c r="G284" s="18" t="str">
        <f>IF(ISBLANK(Tabulka4[[#This Row],[start. č.]]),"-",IF(Tabulka4[[#This Row],[příjmení a jméno]]="start. č. nebylo registrováno!","-",IF(VLOOKUP(Tabulka4[[#This Row],[start. č.]],'3. REGISTRACE'!B:F,5,0)=0,"-",VLOOKUP(Tabulka4[[#This Row],[start. č.]],'3. REGISTRACE'!B:F,5,0))))</f>
        <v>-</v>
      </c>
      <c r="H284" s="52"/>
      <c r="I284" s="48"/>
      <c r="J284" s="53"/>
      <c r="K284" s="42">
        <f>TIME(Tabulka4[[#This Row],[hod]],Tabulka4[[#This Row],[min]],Tabulka4[[#This Row],[sek]])</f>
        <v>0</v>
      </c>
      <c r="L284" s="18" t="str">
        <f>IF(ISBLANK(Tabulka4[[#This Row],[start. č.]]),"-",IF(Tabulka4[[#This Row],[příjmení a jméno]]="start. č. nebylo registrováno!","-",IF(VLOOKUP(Tabulka4[[#This Row],[start. č.]],'3. REGISTRACE'!B:G,6,0)=0,"-",VLOOKUP(Tabulka4[[#This Row],[start. č.]],'3. REGISTRACE'!B:G,6,0))))</f>
        <v>-</v>
      </c>
      <c r="M284" s="44" t="str">
        <f>IF(Tabulka4[[#This Row],[kategorie]]="-","-",COUNTIFS(G$10:G284,Tabulka4[[#This Row],[m/ž]],L$10:L284,Tabulka4[[#This Row],[kategorie]]))</f>
        <v>-</v>
      </c>
      <c r="N284" s="57" t="str">
        <f>IF(AND(ISBLANK(H284),ISBLANK(I284),ISBLANK(J284)),"-",IF(K284&gt;=MAX(K$10:K284),"ok","chyba!!!"))</f>
        <v>-</v>
      </c>
    </row>
    <row r="285" spans="2:14" x14ac:dyDescent="0.2">
      <c r="B285" s="44">
        <v>276</v>
      </c>
      <c r="C285" s="45"/>
      <c r="D285" s="21" t="str">
        <f>IF(ISBLANK(Tabulka4[[#This Row],[start. č.]]),"-",IF(ISERROR(VLOOKUP(Tabulka4[[#This Row],[start. č.]],'3. REGISTRACE'!B:F,2,0)),"start. č. nebylo registrováno!",VLOOKUP(Tabulka4[[#This Row],[start. č.]],'3. REGISTRACE'!B:F,2,0)))</f>
        <v>-</v>
      </c>
      <c r="E285" s="18" t="str">
        <f>IF(ISBLANK(Tabulka4[[#This Row],[start. č.]]),"-",IF(ISERROR(VLOOKUP(Tabulka4[[#This Row],[start. č.]],'3. REGISTRACE'!B:F,3,0)),"-",VLOOKUP(Tabulka4[[#This Row],[start. č.]],'3. REGISTRACE'!B:F,3,0)))</f>
        <v>-</v>
      </c>
      <c r="F285" s="46" t="str">
        <f>IF(ISBLANK(Tabulka4[[#This Row],[start. č.]]),"-",IF(Tabulka4[[#This Row],[příjmení a jméno]]="start. č. nebylo registrováno!","-",IF(VLOOKUP(Tabulka4[[#This Row],[start. č.]],'3. REGISTRACE'!B:F,4,0)=0,"-",VLOOKUP(Tabulka4[[#This Row],[start. č.]],'3. REGISTRACE'!B:F,4,0))))</f>
        <v>-</v>
      </c>
      <c r="G285" s="18" t="str">
        <f>IF(ISBLANK(Tabulka4[[#This Row],[start. č.]]),"-",IF(Tabulka4[[#This Row],[příjmení a jméno]]="start. č. nebylo registrováno!","-",IF(VLOOKUP(Tabulka4[[#This Row],[start. č.]],'3. REGISTRACE'!B:F,5,0)=0,"-",VLOOKUP(Tabulka4[[#This Row],[start. č.]],'3. REGISTRACE'!B:F,5,0))))</f>
        <v>-</v>
      </c>
      <c r="H285" s="52"/>
      <c r="I285" s="48"/>
      <c r="J285" s="53"/>
      <c r="K285" s="42">
        <f>TIME(Tabulka4[[#This Row],[hod]],Tabulka4[[#This Row],[min]],Tabulka4[[#This Row],[sek]])</f>
        <v>0</v>
      </c>
      <c r="L285" s="18" t="str">
        <f>IF(ISBLANK(Tabulka4[[#This Row],[start. č.]]),"-",IF(Tabulka4[[#This Row],[příjmení a jméno]]="start. č. nebylo registrováno!","-",IF(VLOOKUP(Tabulka4[[#This Row],[start. č.]],'3. REGISTRACE'!B:G,6,0)=0,"-",VLOOKUP(Tabulka4[[#This Row],[start. č.]],'3. REGISTRACE'!B:G,6,0))))</f>
        <v>-</v>
      </c>
      <c r="M285" s="44" t="str">
        <f>IF(Tabulka4[[#This Row],[kategorie]]="-","-",COUNTIFS(G$10:G285,Tabulka4[[#This Row],[m/ž]],L$10:L285,Tabulka4[[#This Row],[kategorie]]))</f>
        <v>-</v>
      </c>
      <c r="N285" s="57" t="str">
        <f>IF(AND(ISBLANK(H285),ISBLANK(I285),ISBLANK(J285)),"-",IF(K285&gt;=MAX(K$10:K285),"ok","chyba!!!"))</f>
        <v>-</v>
      </c>
    </row>
    <row r="286" spans="2:14" x14ac:dyDescent="0.2">
      <c r="B286" s="44">
        <v>277</v>
      </c>
      <c r="C286" s="45"/>
      <c r="D286" s="21" t="str">
        <f>IF(ISBLANK(Tabulka4[[#This Row],[start. č.]]),"-",IF(ISERROR(VLOOKUP(Tabulka4[[#This Row],[start. č.]],'3. REGISTRACE'!B:F,2,0)),"start. č. nebylo registrováno!",VLOOKUP(Tabulka4[[#This Row],[start. č.]],'3. REGISTRACE'!B:F,2,0)))</f>
        <v>-</v>
      </c>
      <c r="E286" s="18" t="str">
        <f>IF(ISBLANK(Tabulka4[[#This Row],[start. č.]]),"-",IF(ISERROR(VLOOKUP(Tabulka4[[#This Row],[start. č.]],'3. REGISTRACE'!B:F,3,0)),"-",VLOOKUP(Tabulka4[[#This Row],[start. č.]],'3. REGISTRACE'!B:F,3,0)))</f>
        <v>-</v>
      </c>
      <c r="F286" s="46" t="str">
        <f>IF(ISBLANK(Tabulka4[[#This Row],[start. č.]]),"-",IF(Tabulka4[[#This Row],[příjmení a jméno]]="start. č. nebylo registrováno!","-",IF(VLOOKUP(Tabulka4[[#This Row],[start. č.]],'3. REGISTRACE'!B:F,4,0)=0,"-",VLOOKUP(Tabulka4[[#This Row],[start. č.]],'3. REGISTRACE'!B:F,4,0))))</f>
        <v>-</v>
      </c>
      <c r="G286" s="18" t="str">
        <f>IF(ISBLANK(Tabulka4[[#This Row],[start. č.]]),"-",IF(Tabulka4[[#This Row],[příjmení a jméno]]="start. č. nebylo registrováno!","-",IF(VLOOKUP(Tabulka4[[#This Row],[start. č.]],'3. REGISTRACE'!B:F,5,0)=0,"-",VLOOKUP(Tabulka4[[#This Row],[start. č.]],'3. REGISTRACE'!B:F,5,0))))</f>
        <v>-</v>
      </c>
      <c r="H286" s="52"/>
      <c r="I286" s="48"/>
      <c r="J286" s="53"/>
      <c r="K286" s="42">
        <f>TIME(Tabulka4[[#This Row],[hod]],Tabulka4[[#This Row],[min]],Tabulka4[[#This Row],[sek]])</f>
        <v>0</v>
      </c>
      <c r="L286" s="18" t="str">
        <f>IF(ISBLANK(Tabulka4[[#This Row],[start. č.]]),"-",IF(Tabulka4[[#This Row],[příjmení a jméno]]="start. č. nebylo registrováno!","-",IF(VLOOKUP(Tabulka4[[#This Row],[start. č.]],'3. REGISTRACE'!B:G,6,0)=0,"-",VLOOKUP(Tabulka4[[#This Row],[start. č.]],'3. REGISTRACE'!B:G,6,0))))</f>
        <v>-</v>
      </c>
      <c r="M286" s="44" t="str">
        <f>IF(Tabulka4[[#This Row],[kategorie]]="-","-",COUNTIFS(G$10:G286,Tabulka4[[#This Row],[m/ž]],L$10:L286,Tabulka4[[#This Row],[kategorie]]))</f>
        <v>-</v>
      </c>
      <c r="N286" s="57" t="str">
        <f>IF(AND(ISBLANK(H286),ISBLANK(I286),ISBLANK(J286)),"-",IF(K286&gt;=MAX(K$10:K286),"ok","chyba!!!"))</f>
        <v>-</v>
      </c>
    </row>
    <row r="287" spans="2:14" x14ac:dyDescent="0.2">
      <c r="B287" s="44">
        <v>278</v>
      </c>
      <c r="C287" s="45"/>
      <c r="D287" s="21" t="str">
        <f>IF(ISBLANK(Tabulka4[[#This Row],[start. č.]]),"-",IF(ISERROR(VLOOKUP(Tabulka4[[#This Row],[start. č.]],'3. REGISTRACE'!B:F,2,0)),"start. č. nebylo registrováno!",VLOOKUP(Tabulka4[[#This Row],[start. č.]],'3. REGISTRACE'!B:F,2,0)))</f>
        <v>-</v>
      </c>
      <c r="E287" s="18" t="str">
        <f>IF(ISBLANK(Tabulka4[[#This Row],[start. č.]]),"-",IF(ISERROR(VLOOKUP(Tabulka4[[#This Row],[start. č.]],'3. REGISTRACE'!B:F,3,0)),"-",VLOOKUP(Tabulka4[[#This Row],[start. č.]],'3. REGISTRACE'!B:F,3,0)))</f>
        <v>-</v>
      </c>
      <c r="F287" s="46" t="str">
        <f>IF(ISBLANK(Tabulka4[[#This Row],[start. č.]]),"-",IF(Tabulka4[[#This Row],[příjmení a jméno]]="start. č. nebylo registrováno!","-",IF(VLOOKUP(Tabulka4[[#This Row],[start. č.]],'3. REGISTRACE'!B:F,4,0)=0,"-",VLOOKUP(Tabulka4[[#This Row],[start. č.]],'3. REGISTRACE'!B:F,4,0))))</f>
        <v>-</v>
      </c>
      <c r="G287" s="18" t="str">
        <f>IF(ISBLANK(Tabulka4[[#This Row],[start. č.]]),"-",IF(Tabulka4[[#This Row],[příjmení a jméno]]="start. č. nebylo registrováno!","-",IF(VLOOKUP(Tabulka4[[#This Row],[start. č.]],'3. REGISTRACE'!B:F,5,0)=0,"-",VLOOKUP(Tabulka4[[#This Row],[start. č.]],'3. REGISTRACE'!B:F,5,0))))</f>
        <v>-</v>
      </c>
      <c r="H287" s="52"/>
      <c r="I287" s="48"/>
      <c r="J287" s="53"/>
      <c r="K287" s="42">
        <f>TIME(Tabulka4[[#This Row],[hod]],Tabulka4[[#This Row],[min]],Tabulka4[[#This Row],[sek]])</f>
        <v>0</v>
      </c>
      <c r="L287" s="18" t="str">
        <f>IF(ISBLANK(Tabulka4[[#This Row],[start. č.]]),"-",IF(Tabulka4[[#This Row],[příjmení a jméno]]="start. č. nebylo registrováno!","-",IF(VLOOKUP(Tabulka4[[#This Row],[start. č.]],'3. REGISTRACE'!B:G,6,0)=0,"-",VLOOKUP(Tabulka4[[#This Row],[start. č.]],'3. REGISTRACE'!B:G,6,0))))</f>
        <v>-</v>
      </c>
      <c r="M287" s="44" t="str">
        <f>IF(Tabulka4[[#This Row],[kategorie]]="-","-",COUNTIFS(G$10:G287,Tabulka4[[#This Row],[m/ž]],L$10:L287,Tabulka4[[#This Row],[kategorie]]))</f>
        <v>-</v>
      </c>
      <c r="N287" s="57" t="str">
        <f>IF(AND(ISBLANK(H287),ISBLANK(I287),ISBLANK(J287)),"-",IF(K287&gt;=MAX(K$10:K287),"ok","chyba!!!"))</f>
        <v>-</v>
      </c>
    </row>
    <row r="288" spans="2:14" x14ac:dyDescent="0.2">
      <c r="B288" s="44">
        <v>279</v>
      </c>
      <c r="C288" s="45"/>
      <c r="D288" s="21" t="str">
        <f>IF(ISBLANK(Tabulka4[[#This Row],[start. č.]]),"-",IF(ISERROR(VLOOKUP(Tabulka4[[#This Row],[start. č.]],'3. REGISTRACE'!B:F,2,0)),"start. č. nebylo registrováno!",VLOOKUP(Tabulka4[[#This Row],[start. č.]],'3. REGISTRACE'!B:F,2,0)))</f>
        <v>-</v>
      </c>
      <c r="E288" s="18" t="str">
        <f>IF(ISBLANK(Tabulka4[[#This Row],[start. č.]]),"-",IF(ISERROR(VLOOKUP(Tabulka4[[#This Row],[start. č.]],'3. REGISTRACE'!B:F,3,0)),"-",VLOOKUP(Tabulka4[[#This Row],[start. č.]],'3. REGISTRACE'!B:F,3,0)))</f>
        <v>-</v>
      </c>
      <c r="F288" s="46" t="str">
        <f>IF(ISBLANK(Tabulka4[[#This Row],[start. č.]]),"-",IF(Tabulka4[[#This Row],[příjmení a jméno]]="start. č. nebylo registrováno!","-",IF(VLOOKUP(Tabulka4[[#This Row],[start. č.]],'3. REGISTRACE'!B:F,4,0)=0,"-",VLOOKUP(Tabulka4[[#This Row],[start. č.]],'3. REGISTRACE'!B:F,4,0))))</f>
        <v>-</v>
      </c>
      <c r="G288" s="18" t="str">
        <f>IF(ISBLANK(Tabulka4[[#This Row],[start. č.]]),"-",IF(Tabulka4[[#This Row],[příjmení a jméno]]="start. č. nebylo registrováno!","-",IF(VLOOKUP(Tabulka4[[#This Row],[start. č.]],'3. REGISTRACE'!B:F,5,0)=0,"-",VLOOKUP(Tabulka4[[#This Row],[start. č.]],'3. REGISTRACE'!B:F,5,0))))</f>
        <v>-</v>
      </c>
      <c r="H288" s="52"/>
      <c r="I288" s="48"/>
      <c r="J288" s="53"/>
      <c r="K288" s="42">
        <f>TIME(Tabulka4[[#This Row],[hod]],Tabulka4[[#This Row],[min]],Tabulka4[[#This Row],[sek]])</f>
        <v>0</v>
      </c>
      <c r="L288" s="18" t="str">
        <f>IF(ISBLANK(Tabulka4[[#This Row],[start. č.]]),"-",IF(Tabulka4[[#This Row],[příjmení a jméno]]="start. č. nebylo registrováno!","-",IF(VLOOKUP(Tabulka4[[#This Row],[start. č.]],'3. REGISTRACE'!B:G,6,0)=0,"-",VLOOKUP(Tabulka4[[#This Row],[start. č.]],'3. REGISTRACE'!B:G,6,0))))</f>
        <v>-</v>
      </c>
      <c r="M288" s="44" t="str">
        <f>IF(Tabulka4[[#This Row],[kategorie]]="-","-",COUNTIFS(G$10:G288,Tabulka4[[#This Row],[m/ž]],L$10:L288,Tabulka4[[#This Row],[kategorie]]))</f>
        <v>-</v>
      </c>
      <c r="N288" s="57" t="str">
        <f>IF(AND(ISBLANK(H288),ISBLANK(I288),ISBLANK(J288)),"-",IF(K288&gt;=MAX(K$10:K288),"ok","chyba!!!"))</f>
        <v>-</v>
      </c>
    </row>
    <row r="289" spans="2:14" x14ac:dyDescent="0.2">
      <c r="B289" s="44">
        <v>280</v>
      </c>
      <c r="C289" s="45"/>
      <c r="D289" s="21" t="str">
        <f>IF(ISBLANK(Tabulka4[[#This Row],[start. č.]]),"-",IF(ISERROR(VLOOKUP(Tabulka4[[#This Row],[start. č.]],'3. REGISTRACE'!B:F,2,0)),"start. č. nebylo registrováno!",VLOOKUP(Tabulka4[[#This Row],[start. č.]],'3. REGISTRACE'!B:F,2,0)))</f>
        <v>-</v>
      </c>
      <c r="E289" s="18" t="str">
        <f>IF(ISBLANK(Tabulka4[[#This Row],[start. č.]]),"-",IF(ISERROR(VLOOKUP(Tabulka4[[#This Row],[start. č.]],'3. REGISTRACE'!B:F,3,0)),"-",VLOOKUP(Tabulka4[[#This Row],[start. č.]],'3. REGISTRACE'!B:F,3,0)))</f>
        <v>-</v>
      </c>
      <c r="F289" s="46" t="str">
        <f>IF(ISBLANK(Tabulka4[[#This Row],[start. č.]]),"-",IF(Tabulka4[[#This Row],[příjmení a jméno]]="start. č. nebylo registrováno!","-",IF(VLOOKUP(Tabulka4[[#This Row],[start. č.]],'3. REGISTRACE'!B:F,4,0)=0,"-",VLOOKUP(Tabulka4[[#This Row],[start. č.]],'3. REGISTRACE'!B:F,4,0))))</f>
        <v>-</v>
      </c>
      <c r="G289" s="18" t="str">
        <f>IF(ISBLANK(Tabulka4[[#This Row],[start. č.]]),"-",IF(Tabulka4[[#This Row],[příjmení a jméno]]="start. č. nebylo registrováno!","-",IF(VLOOKUP(Tabulka4[[#This Row],[start. č.]],'3. REGISTRACE'!B:F,5,0)=0,"-",VLOOKUP(Tabulka4[[#This Row],[start. č.]],'3. REGISTRACE'!B:F,5,0))))</f>
        <v>-</v>
      </c>
      <c r="H289" s="52"/>
      <c r="I289" s="48"/>
      <c r="J289" s="53"/>
      <c r="K289" s="42">
        <f>TIME(Tabulka4[[#This Row],[hod]],Tabulka4[[#This Row],[min]],Tabulka4[[#This Row],[sek]])</f>
        <v>0</v>
      </c>
      <c r="L289" s="18" t="str">
        <f>IF(ISBLANK(Tabulka4[[#This Row],[start. č.]]),"-",IF(Tabulka4[[#This Row],[příjmení a jméno]]="start. č. nebylo registrováno!","-",IF(VLOOKUP(Tabulka4[[#This Row],[start. č.]],'3. REGISTRACE'!B:G,6,0)=0,"-",VLOOKUP(Tabulka4[[#This Row],[start. č.]],'3. REGISTRACE'!B:G,6,0))))</f>
        <v>-</v>
      </c>
      <c r="M289" s="44" t="str">
        <f>IF(Tabulka4[[#This Row],[kategorie]]="-","-",COUNTIFS(G$10:G289,Tabulka4[[#This Row],[m/ž]],L$10:L289,Tabulka4[[#This Row],[kategorie]]))</f>
        <v>-</v>
      </c>
      <c r="N289" s="57" t="str">
        <f>IF(AND(ISBLANK(H289),ISBLANK(I289),ISBLANK(J289)),"-",IF(K289&gt;=MAX(K$10:K289),"ok","chyba!!!"))</f>
        <v>-</v>
      </c>
    </row>
    <row r="290" spans="2:14" x14ac:dyDescent="0.2">
      <c r="B290" s="44">
        <v>281</v>
      </c>
      <c r="C290" s="45"/>
      <c r="D290" s="21" t="str">
        <f>IF(ISBLANK(Tabulka4[[#This Row],[start. č.]]),"-",IF(ISERROR(VLOOKUP(Tabulka4[[#This Row],[start. č.]],'3. REGISTRACE'!B:F,2,0)),"start. č. nebylo registrováno!",VLOOKUP(Tabulka4[[#This Row],[start. č.]],'3. REGISTRACE'!B:F,2,0)))</f>
        <v>-</v>
      </c>
      <c r="E290" s="18" t="str">
        <f>IF(ISBLANK(Tabulka4[[#This Row],[start. č.]]),"-",IF(ISERROR(VLOOKUP(Tabulka4[[#This Row],[start. č.]],'3. REGISTRACE'!B:F,3,0)),"-",VLOOKUP(Tabulka4[[#This Row],[start. č.]],'3. REGISTRACE'!B:F,3,0)))</f>
        <v>-</v>
      </c>
      <c r="F290" s="46" t="str">
        <f>IF(ISBLANK(Tabulka4[[#This Row],[start. č.]]),"-",IF(Tabulka4[[#This Row],[příjmení a jméno]]="start. č. nebylo registrováno!","-",IF(VLOOKUP(Tabulka4[[#This Row],[start. č.]],'3. REGISTRACE'!B:F,4,0)=0,"-",VLOOKUP(Tabulka4[[#This Row],[start. č.]],'3. REGISTRACE'!B:F,4,0))))</f>
        <v>-</v>
      </c>
      <c r="G290" s="18" t="str">
        <f>IF(ISBLANK(Tabulka4[[#This Row],[start. č.]]),"-",IF(Tabulka4[[#This Row],[příjmení a jméno]]="start. č. nebylo registrováno!","-",IF(VLOOKUP(Tabulka4[[#This Row],[start. č.]],'3. REGISTRACE'!B:F,5,0)=0,"-",VLOOKUP(Tabulka4[[#This Row],[start. č.]],'3. REGISTRACE'!B:F,5,0))))</f>
        <v>-</v>
      </c>
      <c r="H290" s="52"/>
      <c r="I290" s="48"/>
      <c r="J290" s="53"/>
      <c r="K290" s="42">
        <f>TIME(Tabulka4[[#This Row],[hod]],Tabulka4[[#This Row],[min]],Tabulka4[[#This Row],[sek]])</f>
        <v>0</v>
      </c>
      <c r="L290" s="18" t="str">
        <f>IF(ISBLANK(Tabulka4[[#This Row],[start. č.]]),"-",IF(Tabulka4[[#This Row],[příjmení a jméno]]="start. č. nebylo registrováno!","-",IF(VLOOKUP(Tabulka4[[#This Row],[start. č.]],'3. REGISTRACE'!B:G,6,0)=0,"-",VLOOKUP(Tabulka4[[#This Row],[start. č.]],'3. REGISTRACE'!B:G,6,0))))</f>
        <v>-</v>
      </c>
      <c r="M290" s="44" t="str">
        <f>IF(Tabulka4[[#This Row],[kategorie]]="-","-",COUNTIFS(G$10:G290,Tabulka4[[#This Row],[m/ž]],L$10:L290,Tabulka4[[#This Row],[kategorie]]))</f>
        <v>-</v>
      </c>
      <c r="N290" s="57" t="str">
        <f>IF(AND(ISBLANK(H290),ISBLANK(I290),ISBLANK(J290)),"-",IF(K290&gt;=MAX(K$10:K290),"ok","chyba!!!"))</f>
        <v>-</v>
      </c>
    </row>
    <row r="291" spans="2:14" x14ac:dyDescent="0.2">
      <c r="B291" s="44">
        <v>282</v>
      </c>
      <c r="C291" s="45"/>
      <c r="D291" s="21" t="str">
        <f>IF(ISBLANK(Tabulka4[[#This Row],[start. č.]]),"-",IF(ISERROR(VLOOKUP(Tabulka4[[#This Row],[start. č.]],'3. REGISTRACE'!B:F,2,0)),"start. č. nebylo registrováno!",VLOOKUP(Tabulka4[[#This Row],[start. č.]],'3. REGISTRACE'!B:F,2,0)))</f>
        <v>-</v>
      </c>
      <c r="E291" s="18" t="str">
        <f>IF(ISBLANK(Tabulka4[[#This Row],[start. č.]]),"-",IF(ISERROR(VLOOKUP(Tabulka4[[#This Row],[start. č.]],'3. REGISTRACE'!B:F,3,0)),"-",VLOOKUP(Tabulka4[[#This Row],[start. č.]],'3. REGISTRACE'!B:F,3,0)))</f>
        <v>-</v>
      </c>
      <c r="F291" s="46" t="str">
        <f>IF(ISBLANK(Tabulka4[[#This Row],[start. č.]]),"-",IF(Tabulka4[[#This Row],[příjmení a jméno]]="start. č. nebylo registrováno!","-",IF(VLOOKUP(Tabulka4[[#This Row],[start. č.]],'3. REGISTRACE'!B:F,4,0)=0,"-",VLOOKUP(Tabulka4[[#This Row],[start. č.]],'3. REGISTRACE'!B:F,4,0))))</f>
        <v>-</v>
      </c>
      <c r="G291" s="18" t="str">
        <f>IF(ISBLANK(Tabulka4[[#This Row],[start. č.]]),"-",IF(Tabulka4[[#This Row],[příjmení a jméno]]="start. č. nebylo registrováno!","-",IF(VLOOKUP(Tabulka4[[#This Row],[start. č.]],'3. REGISTRACE'!B:F,5,0)=0,"-",VLOOKUP(Tabulka4[[#This Row],[start. č.]],'3. REGISTRACE'!B:F,5,0))))</f>
        <v>-</v>
      </c>
      <c r="H291" s="52"/>
      <c r="I291" s="48"/>
      <c r="J291" s="53"/>
      <c r="K291" s="42">
        <f>TIME(Tabulka4[[#This Row],[hod]],Tabulka4[[#This Row],[min]],Tabulka4[[#This Row],[sek]])</f>
        <v>0</v>
      </c>
      <c r="L291" s="18" t="str">
        <f>IF(ISBLANK(Tabulka4[[#This Row],[start. č.]]),"-",IF(Tabulka4[[#This Row],[příjmení a jméno]]="start. č. nebylo registrováno!","-",IF(VLOOKUP(Tabulka4[[#This Row],[start. č.]],'3. REGISTRACE'!B:G,6,0)=0,"-",VLOOKUP(Tabulka4[[#This Row],[start. č.]],'3. REGISTRACE'!B:G,6,0))))</f>
        <v>-</v>
      </c>
      <c r="M291" s="44" t="str">
        <f>IF(Tabulka4[[#This Row],[kategorie]]="-","-",COUNTIFS(G$10:G291,Tabulka4[[#This Row],[m/ž]],L$10:L291,Tabulka4[[#This Row],[kategorie]]))</f>
        <v>-</v>
      </c>
      <c r="N291" s="57" t="str">
        <f>IF(AND(ISBLANK(H291),ISBLANK(I291),ISBLANK(J291)),"-",IF(K291&gt;=MAX(K$10:K291),"ok","chyba!!!"))</f>
        <v>-</v>
      </c>
    </row>
    <row r="292" spans="2:14" x14ac:dyDescent="0.2">
      <c r="B292" s="44">
        <v>283</v>
      </c>
      <c r="C292" s="45"/>
      <c r="D292" s="21" t="str">
        <f>IF(ISBLANK(Tabulka4[[#This Row],[start. č.]]),"-",IF(ISERROR(VLOOKUP(Tabulka4[[#This Row],[start. č.]],'3. REGISTRACE'!B:F,2,0)),"start. č. nebylo registrováno!",VLOOKUP(Tabulka4[[#This Row],[start. č.]],'3. REGISTRACE'!B:F,2,0)))</f>
        <v>-</v>
      </c>
      <c r="E292" s="18" t="str">
        <f>IF(ISBLANK(Tabulka4[[#This Row],[start. č.]]),"-",IF(ISERROR(VLOOKUP(Tabulka4[[#This Row],[start. č.]],'3. REGISTRACE'!B:F,3,0)),"-",VLOOKUP(Tabulka4[[#This Row],[start. č.]],'3. REGISTRACE'!B:F,3,0)))</f>
        <v>-</v>
      </c>
      <c r="F292" s="46" t="str">
        <f>IF(ISBLANK(Tabulka4[[#This Row],[start. č.]]),"-",IF(Tabulka4[[#This Row],[příjmení a jméno]]="start. č. nebylo registrováno!","-",IF(VLOOKUP(Tabulka4[[#This Row],[start. č.]],'3. REGISTRACE'!B:F,4,0)=0,"-",VLOOKUP(Tabulka4[[#This Row],[start. č.]],'3. REGISTRACE'!B:F,4,0))))</f>
        <v>-</v>
      </c>
      <c r="G292" s="18" t="str">
        <f>IF(ISBLANK(Tabulka4[[#This Row],[start. č.]]),"-",IF(Tabulka4[[#This Row],[příjmení a jméno]]="start. č. nebylo registrováno!","-",IF(VLOOKUP(Tabulka4[[#This Row],[start. č.]],'3. REGISTRACE'!B:F,5,0)=0,"-",VLOOKUP(Tabulka4[[#This Row],[start. č.]],'3. REGISTRACE'!B:F,5,0))))</f>
        <v>-</v>
      </c>
      <c r="H292" s="52"/>
      <c r="I292" s="48"/>
      <c r="J292" s="53"/>
      <c r="K292" s="42">
        <f>TIME(Tabulka4[[#This Row],[hod]],Tabulka4[[#This Row],[min]],Tabulka4[[#This Row],[sek]])</f>
        <v>0</v>
      </c>
      <c r="L292" s="18" t="str">
        <f>IF(ISBLANK(Tabulka4[[#This Row],[start. č.]]),"-",IF(Tabulka4[[#This Row],[příjmení a jméno]]="start. č. nebylo registrováno!","-",IF(VLOOKUP(Tabulka4[[#This Row],[start. č.]],'3. REGISTRACE'!B:G,6,0)=0,"-",VLOOKUP(Tabulka4[[#This Row],[start. č.]],'3. REGISTRACE'!B:G,6,0))))</f>
        <v>-</v>
      </c>
      <c r="M292" s="44" t="str">
        <f>IF(Tabulka4[[#This Row],[kategorie]]="-","-",COUNTIFS(G$10:G292,Tabulka4[[#This Row],[m/ž]],L$10:L292,Tabulka4[[#This Row],[kategorie]]))</f>
        <v>-</v>
      </c>
      <c r="N292" s="57" t="str">
        <f>IF(AND(ISBLANK(H292),ISBLANK(I292),ISBLANK(J292)),"-",IF(K292&gt;=MAX(K$10:K292),"ok","chyba!!!"))</f>
        <v>-</v>
      </c>
    </row>
    <row r="293" spans="2:14" x14ac:dyDescent="0.2">
      <c r="B293" s="44">
        <v>284</v>
      </c>
      <c r="C293" s="45"/>
      <c r="D293" s="21" t="str">
        <f>IF(ISBLANK(Tabulka4[[#This Row],[start. č.]]),"-",IF(ISERROR(VLOOKUP(Tabulka4[[#This Row],[start. č.]],'3. REGISTRACE'!B:F,2,0)),"start. č. nebylo registrováno!",VLOOKUP(Tabulka4[[#This Row],[start. č.]],'3. REGISTRACE'!B:F,2,0)))</f>
        <v>-</v>
      </c>
      <c r="E293" s="18" t="str">
        <f>IF(ISBLANK(Tabulka4[[#This Row],[start. č.]]),"-",IF(ISERROR(VLOOKUP(Tabulka4[[#This Row],[start. č.]],'3. REGISTRACE'!B:F,3,0)),"-",VLOOKUP(Tabulka4[[#This Row],[start. č.]],'3. REGISTRACE'!B:F,3,0)))</f>
        <v>-</v>
      </c>
      <c r="F293" s="46" t="str">
        <f>IF(ISBLANK(Tabulka4[[#This Row],[start. č.]]),"-",IF(Tabulka4[[#This Row],[příjmení a jméno]]="start. č. nebylo registrováno!","-",IF(VLOOKUP(Tabulka4[[#This Row],[start. č.]],'3. REGISTRACE'!B:F,4,0)=0,"-",VLOOKUP(Tabulka4[[#This Row],[start. č.]],'3. REGISTRACE'!B:F,4,0))))</f>
        <v>-</v>
      </c>
      <c r="G293" s="18" t="str">
        <f>IF(ISBLANK(Tabulka4[[#This Row],[start. č.]]),"-",IF(Tabulka4[[#This Row],[příjmení a jméno]]="start. č. nebylo registrováno!","-",IF(VLOOKUP(Tabulka4[[#This Row],[start. č.]],'3. REGISTRACE'!B:F,5,0)=0,"-",VLOOKUP(Tabulka4[[#This Row],[start. č.]],'3. REGISTRACE'!B:F,5,0))))</f>
        <v>-</v>
      </c>
      <c r="H293" s="52"/>
      <c r="I293" s="48"/>
      <c r="J293" s="53"/>
      <c r="K293" s="42">
        <f>TIME(Tabulka4[[#This Row],[hod]],Tabulka4[[#This Row],[min]],Tabulka4[[#This Row],[sek]])</f>
        <v>0</v>
      </c>
      <c r="L293" s="18" t="str">
        <f>IF(ISBLANK(Tabulka4[[#This Row],[start. č.]]),"-",IF(Tabulka4[[#This Row],[příjmení a jméno]]="start. č. nebylo registrováno!","-",IF(VLOOKUP(Tabulka4[[#This Row],[start. č.]],'3. REGISTRACE'!B:G,6,0)=0,"-",VLOOKUP(Tabulka4[[#This Row],[start. č.]],'3. REGISTRACE'!B:G,6,0))))</f>
        <v>-</v>
      </c>
      <c r="M293" s="44" t="str">
        <f>IF(Tabulka4[[#This Row],[kategorie]]="-","-",COUNTIFS(G$10:G293,Tabulka4[[#This Row],[m/ž]],L$10:L293,Tabulka4[[#This Row],[kategorie]]))</f>
        <v>-</v>
      </c>
      <c r="N293" s="57" t="str">
        <f>IF(AND(ISBLANK(H293),ISBLANK(I293),ISBLANK(J293)),"-",IF(K293&gt;=MAX(K$10:K293),"ok","chyba!!!"))</f>
        <v>-</v>
      </c>
    </row>
    <row r="294" spans="2:14" x14ac:dyDescent="0.2">
      <c r="B294" s="44">
        <v>285</v>
      </c>
      <c r="C294" s="45"/>
      <c r="D294" s="21" t="str">
        <f>IF(ISBLANK(Tabulka4[[#This Row],[start. č.]]),"-",IF(ISERROR(VLOOKUP(Tabulka4[[#This Row],[start. č.]],'3. REGISTRACE'!B:F,2,0)),"start. č. nebylo registrováno!",VLOOKUP(Tabulka4[[#This Row],[start. č.]],'3. REGISTRACE'!B:F,2,0)))</f>
        <v>-</v>
      </c>
      <c r="E294" s="18" t="str">
        <f>IF(ISBLANK(Tabulka4[[#This Row],[start. č.]]),"-",IF(ISERROR(VLOOKUP(Tabulka4[[#This Row],[start. č.]],'3. REGISTRACE'!B:F,3,0)),"-",VLOOKUP(Tabulka4[[#This Row],[start. č.]],'3. REGISTRACE'!B:F,3,0)))</f>
        <v>-</v>
      </c>
      <c r="F294" s="46" t="str">
        <f>IF(ISBLANK(Tabulka4[[#This Row],[start. č.]]),"-",IF(Tabulka4[[#This Row],[příjmení a jméno]]="start. č. nebylo registrováno!","-",IF(VLOOKUP(Tabulka4[[#This Row],[start. č.]],'3. REGISTRACE'!B:F,4,0)=0,"-",VLOOKUP(Tabulka4[[#This Row],[start. č.]],'3. REGISTRACE'!B:F,4,0))))</f>
        <v>-</v>
      </c>
      <c r="G294" s="18" t="str">
        <f>IF(ISBLANK(Tabulka4[[#This Row],[start. č.]]),"-",IF(Tabulka4[[#This Row],[příjmení a jméno]]="start. č. nebylo registrováno!","-",IF(VLOOKUP(Tabulka4[[#This Row],[start. č.]],'3. REGISTRACE'!B:F,5,0)=0,"-",VLOOKUP(Tabulka4[[#This Row],[start. č.]],'3. REGISTRACE'!B:F,5,0))))</f>
        <v>-</v>
      </c>
      <c r="H294" s="52"/>
      <c r="I294" s="48"/>
      <c r="J294" s="53"/>
      <c r="K294" s="42">
        <f>TIME(Tabulka4[[#This Row],[hod]],Tabulka4[[#This Row],[min]],Tabulka4[[#This Row],[sek]])</f>
        <v>0</v>
      </c>
      <c r="L294" s="18" t="str">
        <f>IF(ISBLANK(Tabulka4[[#This Row],[start. č.]]),"-",IF(Tabulka4[[#This Row],[příjmení a jméno]]="start. č. nebylo registrováno!","-",IF(VLOOKUP(Tabulka4[[#This Row],[start. č.]],'3. REGISTRACE'!B:G,6,0)=0,"-",VLOOKUP(Tabulka4[[#This Row],[start. č.]],'3. REGISTRACE'!B:G,6,0))))</f>
        <v>-</v>
      </c>
      <c r="M294" s="44" t="str">
        <f>IF(Tabulka4[[#This Row],[kategorie]]="-","-",COUNTIFS(G$10:G294,Tabulka4[[#This Row],[m/ž]],L$10:L294,Tabulka4[[#This Row],[kategorie]]))</f>
        <v>-</v>
      </c>
      <c r="N294" s="57" t="str">
        <f>IF(AND(ISBLANK(H294),ISBLANK(I294),ISBLANK(J294)),"-",IF(K294&gt;=MAX(K$10:K294),"ok","chyba!!!"))</f>
        <v>-</v>
      </c>
    </row>
    <row r="295" spans="2:14" x14ac:dyDescent="0.2">
      <c r="B295" s="44">
        <v>286</v>
      </c>
      <c r="C295" s="45"/>
      <c r="D295" s="21" t="str">
        <f>IF(ISBLANK(Tabulka4[[#This Row],[start. č.]]),"-",IF(ISERROR(VLOOKUP(Tabulka4[[#This Row],[start. č.]],'3. REGISTRACE'!B:F,2,0)),"start. č. nebylo registrováno!",VLOOKUP(Tabulka4[[#This Row],[start. č.]],'3. REGISTRACE'!B:F,2,0)))</f>
        <v>-</v>
      </c>
      <c r="E295" s="18" t="str">
        <f>IF(ISBLANK(Tabulka4[[#This Row],[start. č.]]),"-",IF(ISERROR(VLOOKUP(Tabulka4[[#This Row],[start. č.]],'3. REGISTRACE'!B:F,3,0)),"-",VLOOKUP(Tabulka4[[#This Row],[start. č.]],'3. REGISTRACE'!B:F,3,0)))</f>
        <v>-</v>
      </c>
      <c r="F295" s="46" t="str">
        <f>IF(ISBLANK(Tabulka4[[#This Row],[start. č.]]),"-",IF(Tabulka4[[#This Row],[příjmení a jméno]]="start. č. nebylo registrováno!","-",IF(VLOOKUP(Tabulka4[[#This Row],[start. č.]],'3. REGISTRACE'!B:F,4,0)=0,"-",VLOOKUP(Tabulka4[[#This Row],[start. č.]],'3. REGISTRACE'!B:F,4,0))))</f>
        <v>-</v>
      </c>
      <c r="G295" s="18" t="str">
        <f>IF(ISBLANK(Tabulka4[[#This Row],[start. č.]]),"-",IF(Tabulka4[[#This Row],[příjmení a jméno]]="start. č. nebylo registrováno!","-",IF(VLOOKUP(Tabulka4[[#This Row],[start. č.]],'3. REGISTRACE'!B:F,5,0)=0,"-",VLOOKUP(Tabulka4[[#This Row],[start. č.]],'3. REGISTRACE'!B:F,5,0))))</f>
        <v>-</v>
      </c>
      <c r="H295" s="52"/>
      <c r="I295" s="48"/>
      <c r="J295" s="53"/>
      <c r="K295" s="42">
        <f>TIME(Tabulka4[[#This Row],[hod]],Tabulka4[[#This Row],[min]],Tabulka4[[#This Row],[sek]])</f>
        <v>0</v>
      </c>
      <c r="L295" s="18" t="str">
        <f>IF(ISBLANK(Tabulka4[[#This Row],[start. č.]]),"-",IF(Tabulka4[[#This Row],[příjmení a jméno]]="start. č. nebylo registrováno!","-",IF(VLOOKUP(Tabulka4[[#This Row],[start. č.]],'3. REGISTRACE'!B:G,6,0)=0,"-",VLOOKUP(Tabulka4[[#This Row],[start. č.]],'3. REGISTRACE'!B:G,6,0))))</f>
        <v>-</v>
      </c>
      <c r="M295" s="44" t="str">
        <f>IF(Tabulka4[[#This Row],[kategorie]]="-","-",COUNTIFS(G$10:G295,Tabulka4[[#This Row],[m/ž]],L$10:L295,Tabulka4[[#This Row],[kategorie]]))</f>
        <v>-</v>
      </c>
      <c r="N295" s="57" t="str">
        <f>IF(AND(ISBLANK(H295),ISBLANK(I295),ISBLANK(J295)),"-",IF(K295&gt;=MAX(K$10:K295),"ok","chyba!!!"))</f>
        <v>-</v>
      </c>
    </row>
    <row r="296" spans="2:14" x14ac:dyDescent="0.2">
      <c r="B296" s="44">
        <v>287</v>
      </c>
      <c r="C296" s="45"/>
      <c r="D296" s="21" t="str">
        <f>IF(ISBLANK(Tabulka4[[#This Row],[start. č.]]),"-",IF(ISERROR(VLOOKUP(Tabulka4[[#This Row],[start. č.]],'3. REGISTRACE'!B:F,2,0)),"start. č. nebylo registrováno!",VLOOKUP(Tabulka4[[#This Row],[start. č.]],'3. REGISTRACE'!B:F,2,0)))</f>
        <v>-</v>
      </c>
      <c r="E296" s="18" t="str">
        <f>IF(ISBLANK(Tabulka4[[#This Row],[start. č.]]),"-",IF(ISERROR(VLOOKUP(Tabulka4[[#This Row],[start. č.]],'3. REGISTRACE'!B:F,3,0)),"-",VLOOKUP(Tabulka4[[#This Row],[start. č.]],'3. REGISTRACE'!B:F,3,0)))</f>
        <v>-</v>
      </c>
      <c r="F296" s="46" t="str">
        <f>IF(ISBLANK(Tabulka4[[#This Row],[start. č.]]),"-",IF(Tabulka4[[#This Row],[příjmení a jméno]]="start. č. nebylo registrováno!","-",IF(VLOOKUP(Tabulka4[[#This Row],[start. č.]],'3. REGISTRACE'!B:F,4,0)=0,"-",VLOOKUP(Tabulka4[[#This Row],[start. č.]],'3. REGISTRACE'!B:F,4,0))))</f>
        <v>-</v>
      </c>
      <c r="G296" s="18" t="str">
        <f>IF(ISBLANK(Tabulka4[[#This Row],[start. č.]]),"-",IF(Tabulka4[[#This Row],[příjmení a jméno]]="start. č. nebylo registrováno!","-",IF(VLOOKUP(Tabulka4[[#This Row],[start. č.]],'3. REGISTRACE'!B:F,5,0)=0,"-",VLOOKUP(Tabulka4[[#This Row],[start. č.]],'3. REGISTRACE'!B:F,5,0))))</f>
        <v>-</v>
      </c>
      <c r="H296" s="52"/>
      <c r="I296" s="48"/>
      <c r="J296" s="53"/>
      <c r="K296" s="42">
        <f>TIME(Tabulka4[[#This Row],[hod]],Tabulka4[[#This Row],[min]],Tabulka4[[#This Row],[sek]])</f>
        <v>0</v>
      </c>
      <c r="L296" s="18" t="str">
        <f>IF(ISBLANK(Tabulka4[[#This Row],[start. č.]]),"-",IF(Tabulka4[[#This Row],[příjmení a jméno]]="start. č. nebylo registrováno!","-",IF(VLOOKUP(Tabulka4[[#This Row],[start. č.]],'3. REGISTRACE'!B:G,6,0)=0,"-",VLOOKUP(Tabulka4[[#This Row],[start. č.]],'3. REGISTRACE'!B:G,6,0))))</f>
        <v>-</v>
      </c>
      <c r="M296" s="44" t="str">
        <f>IF(Tabulka4[[#This Row],[kategorie]]="-","-",COUNTIFS(G$10:G296,Tabulka4[[#This Row],[m/ž]],L$10:L296,Tabulka4[[#This Row],[kategorie]]))</f>
        <v>-</v>
      </c>
      <c r="N296" s="57" t="str">
        <f>IF(AND(ISBLANK(H296),ISBLANK(I296),ISBLANK(J296)),"-",IF(K296&gt;=MAX(K$10:K296),"ok","chyba!!!"))</f>
        <v>-</v>
      </c>
    </row>
    <row r="297" spans="2:14" x14ac:dyDescent="0.2">
      <c r="B297" s="44">
        <v>288</v>
      </c>
      <c r="C297" s="45"/>
      <c r="D297" s="21" t="str">
        <f>IF(ISBLANK(Tabulka4[[#This Row],[start. č.]]),"-",IF(ISERROR(VLOOKUP(Tabulka4[[#This Row],[start. č.]],'3. REGISTRACE'!B:F,2,0)),"start. č. nebylo registrováno!",VLOOKUP(Tabulka4[[#This Row],[start. č.]],'3. REGISTRACE'!B:F,2,0)))</f>
        <v>-</v>
      </c>
      <c r="E297" s="18" t="str">
        <f>IF(ISBLANK(Tabulka4[[#This Row],[start. č.]]),"-",IF(ISERROR(VLOOKUP(Tabulka4[[#This Row],[start. č.]],'3. REGISTRACE'!B:F,3,0)),"-",VLOOKUP(Tabulka4[[#This Row],[start. č.]],'3. REGISTRACE'!B:F,3,0)))</f>
        <v>-</v>
      </c>
      <c r="F297" s="46" t="str">
        <f>IF(ISBLANK(Tabulka4[[#This Row],[start. č.]]),"-",IF(Tabulka4[[#This Row],[příjmení a jméno]]="start. č. nebylo registrováno!","-",IF(VLOOKUP(Tabulka4[[#This Row],[start. č.]],'3. REGISTRACE'!B:F,4,0)=0,"-",VLOOKUP(Tabulka4[[#This Row],[start. č.]],'3. REGISTRACE'!B:F,4,0))))</f>
        <v>-</v>
      </c>
      <c r="G297" s="18" t="str">
        <f>IF(ISBLANK(Tabulka4[[#This Row],[start. č.]]),"-",IF(Tabulka4[[#This Row],[příjmení a jméno]]="start. č. nebylo registrováno!","-",IF(VLOOKUP(Tabulka4[[#This Row],[start. č.]],'3. REGISTRACE'!B:F,5,0)=0,"-",VLOOKUP(Tabulka4[[#This Row],[start. č.]],'3. REGISTRACE'!B:F,5,0))))</f>
        <v>-</v>
      </c>
      <c r="H297" s="52"/>
      <c r="I297" s="48"/>
      <c r="J297" s="53"/>
      <c r="K297" s="42">
        <f>TIME(Tabulka4[[#This Row],[hod]],Tabulka4[[#This Row],[min]],Tabulka4[[#This Row],[sek]])</f>
        <v>0</v>
      </c>
      <c r="L297" s="18" t="str">
        <f>IF(ISBLANK(Tabulka4[[#This Row],[start. č.]]),"-",IF(Tabulka4[[#This Row],[příjmení a jméno]]="start. č. nebylo registrováno!","-",IF(VLOOKUP(Tabulka4[[#This Row],[start. č.]],'3. REGISTRACE'!B:G,6,0)=0,"-",VLOOKUP(Tabulka4[[#This Row],[start. č.]],'3. REGISTRACE'!B:G,6,0))))</f>
        <v>-</v>
      </c>
      <c r="M297" s="44" t="str">
        <f>IF(Tabulka4[[#This Row],[kategorie]]="-","-",COUNTIFS(G$10:G297,Tabulka4[[#This Row],[m/ž]],L$10:L297,Tabulka4[[#This Row],[kategorie]]))</f>
        <v>-</v>
      </c>
      <c r="N297" s="57" t="str">
        <f>IF(AND(ISBLANK(H297),ISBLANK(I297),ISBLANK(J297)),"-",IF(K297&gt;=MAX(K$10:K297),"ok","chyba!!!"))</f>
        <v>-</v>
      </c>
    </row>
    <row r="298" spans="2:14" x14ac:dyDescent="0.2">
      <c r="B298" s="44">
        <v>289</v>
      </c>
      <c r="C298" s="45"/>
      <c r="D298" s="21" t="str">
        <f>IF(ISBLANK(Tabulka4[[#This Row],[start. č.]]),"-",IF(ISERROR(VLOOKUP(Tabulka4[[#This Row],[start. č.]],'3. REGISTRACE'!B:F,2,0)),"start. č. nebylo registrováno!",VLOOKUP(Tabulka4[[#This Row],[start. č.]],'3. REGISTRACE'!B:F,2,0)))</f>
        <v>-</v>
      </c>
      <c r="E298" s="18" t="str">
        <f>IF(ISBLANK(Tabulka4[[#This Row],[start. č.]]),"-",IF(ISERROR(VLOOKUP(Tabulka4[[#This Row],[start. č.]],'3. REGISTRACE'!B:F,3,0)),"-",VLOOKUP(Tabulka4[[#This Row],[start. č.]],'3. REGISTRACE'!B:F,3,0)))</f>
        <v>-</v>
      </c>
      <c r="F298" s="46" t="str">
        <f>IF(ISBLANK(Tabulka4[[#This Row],[start. č.]]),"-",IF(Tabulka4[[#This Row],[příjmení a jméno]]="start. č. nebylo registrováno!","-",IF(VLOOKUP(Tabulka4[[#This Row],[start. č.]],'3. REGISTRACE'!B:F,4,0)=0,"-",VLOOKUP(Tabulka4[[#This Row],[start. č.]],'3. REGISTRACE'!B:F,4,0))))</f>
        <v>-</v>
      </c>
      <c r="G298" s="18" t="str">
        <f>IF(ISBLANK(Tabulka4[[#This Row],[start. č.]]),"-",IF(Tabulka4[[#This Row],[příjmení a jméno]]="start. č. nebylo registrováno!","-",IF(VLOOKUP(Tabulka4[[#This Row],[start. č.]],'3. REGISTRACE'!B:F,5,0)=0,"-",VLOOKUP(Tabulka4[[#This Row],[start. č.]],'3. REGISTRACE'!B:F,5,0))))</f>
        <v>-</v>
      </c>
      <c r="H298" s="52"/>
      <c r="I298" s="48"/>
      <c r="J298" s="53"/>
      <c r="K298" s="42">
        <f>TIME(Tabulka4[[#This Row],[hod]],Tabulka4[[#This Row],[min]],Tabulka4[[#This Row],[sek]])</f>
        <v>0</v>
      </c>
      <c r="L298" s="18" t="str">
        <f>IF(ISBLANK(Tabulka4[[#This Row],[start. č.]]),"-",IF(Tabulka4[[#This Row],[příjmení a jméno]]="start. č. nebylo registrováno!","-",IF(VLOOKUP(Tabulka4[[#This Row],[start. č.]],'3. REGISTRACE'!B:G,6,0)=0,"-",VLOOKUP(Tabulka4[[#This Row],[start. č.]],'3. REGISTRACE'!B:G,6,0))))</f>
        <v>-</v>
      </c>
      <c r="M298" s="44" t="str">
        <f>IF(Tabulka4[[#This Row],[kategorie]]="-","-",COUNTIFS(G$10:G298,Tabulka4[[#This Row],[m/ž]],L$10:L298,Tabulka4[[#This Row],[kategorie]]))</f>
        <v>-</v>
      </c>
      <c r="N298" s="57" t="str">
        <f>IF(AND(ISBLANK(H298),ISBLANK(I298),ISBLANK(J298)),"-",IF(K298&gt;=MAX(K$10:K298),"ok","chyba!!!"))</f>
        <v>-</v>
      </c>
    </row>
    <row r="299" spans="2:14" x14ac:dyDescent="0.2">
      <c r="B299" s="44">
        <v>290</v>
      </c>
      <c r="C299" s="45"/>
      <c r="D299" s="21" t="str">
        <f>IF(ISBLANK(Tabulka4[[#This Row],[start. č.]]),"-",IF(ISERROR(VLOOKUP(Tabulka4[[#This Row],[start. č.]],'3. REGISTRACE'!B:F,2,0)),"start. č. nebylo registrováno!",VLOOKUP(Tabulka4[[#This Row],[start. č.]],'3. REGISTRACE'!B:F,2,0)))</f>
        <v>-</v>
      </c>
      <c r="E299" s="18" t="str">
        <f>IF(ISBLANK(Tabulka4[[#This Row],[start. č.]]),"-",IF(ISERROR(VLOOKUP(Tabulka4[[#This Row],[start. č.]],'3. REGISTRACE'!B:F,3,0)),"-",VLOOKUP(Tabulka4[[#This Row],[start. č.]],'3. REGISTRACE'!B:F,3,0)))</f>
        <v>-</v>
      </c>
      <c r="F299" s="46" t="str">
        <f>IF(ISBLANK(Tabulka4[[#This Row],[start. č.]]),"-",IF(Tabulka4[[#This Row],[příjmení a jméno]]="start. č. nebylo registrováno!","-",IF(VLOOKUP(Tabulka4[[#This Row],[start. č.]],'3. REGISTRACE'!B:F,4,0)=0,"-",VLOOKUP(Tabulka4[[#This Row],[start. č.]],'3. REGISTRACE'!B:F,4,0))))</f>
        <v>-</v>
      </c>
      <c r="G299" s="18" t="str">
        <f>IF(ISBLANK(Tabulka4[[#This Row],[start. č.]]),"-",IF(Tabulka4[[#This Row],[příjmení a jméno]]="start. č. nebylo registrováno!","-",IF(VLOOKUP(Tabulka4[[#This Row],[start. č.]],'3. REGISTRACE'!B:F,5,0)=0,"-",VLOOKUP(Tabulka4[[#This Row],[start. č.]],'3. REGISTRACE'!B:F,5,0))))</f>
        <v>-</v>
      </c>
      <c r="H299" s="52"/>
      <c r="I299" s="48"/>
      <c r="J299" s="53"/>
      <c r="K299" s="42">
        <f>TIME(Tabulka4[[#This Row],[hod]],Tabulka4[[#This Row],[min]],Tabulka4[[#This Row],[sek]])</f>
        <v>0</v>
      </c>
      <c r="L299" s="18" t="str">
        <f>IF(ISBLANK(Tabulka4[[#This Row],[start. č.]]),"-",IF(Tabulka4[[#This Row],[příjmení a jméno]]="start. č. nebylo registrováno!","-",IF(VLOOKUP(Tabulka4[[#This Row],[start. č.]],'3. REGISTRACE'!B:G,6,0)=0,"-",VLOOKUP(Tabulka4[[#This Row],[start. č.]],'3. REGISTRACE'!B:G,6,0))))</f>
        <v>-</v>
      </c>
      <c r="M299" s="44" t="str">
        <f>IF(Tabulka4[[#This Row],[kategorie]]="-","-",COUNTIFS(G$10:G299,Tabulka4[[#This Row],[m/ž]],L$10:L299,Tabulka4[[#This Row],[kategorie]]))</f>
        <v>-</v>
      </c>
      <c r="N299" s="57" t="str">
        <f>IF(AND(ISBLANK(H299),ISBLANK(I299),ISBLANK(J299)),"-",IF(K299&gt;=MAX(K$10:K299),"ok","chyba!!!"))</f>
        <v>-</v>
      </c>
    </row>
    <row r="300" spans="2:14" x14ac:dyDescent="0.2">
      <c r="B300" s="44">
        <v>291</v>
      </c>
      <c r="C300" s="45"/>
      <c r="D300" s="21" t="str">
        <f>IF(ISBLANK(Tabulka4[[#This Row],[start. č.]]),"-",IF(ISERROR(VLOOKUP(Tabulka4[[#This Row],[start. č.]],'3. REGISTRACE'!B:F,2,0)),"start. č. nebylo registrováno!",VLOOKUP(Tabulka4[[#This Row],[start. č.]],'3. REGISTRACE'!B:F,2,0)))</f>
        <v>-</v>
      </c>
      <c r="E300" s="18" t="str">
        <f>IF(ISBLANK(Tabulka4[[#This Row],[start. č.]]),"-",IF(ISERROR(VLOOKUP(Tabulka4[[#This Row],[start. č.]],'3. REGISTRACE'!B:F,3,0)),"-",VLOOKUP(Tabulka4[[#This Row],[start. č.]],'3. REGISTRACE'!B:F,3,0)))</f>
        <v>-</v>
      </c>
      <c r="F300" s="46" t="str">
        <f>IF(ISBLANK(Tabulka4[[#This Row],[start. č.]]),"-",IF(Tabulka4[[#This Row],[příjmení a jméno]]="start. č. nebylo registrováno!","-",IF(VLOOKUP(Tabulka4[[#This Row],[start. č.]],'3. REGISTRACE'!B:F,4,0)=0,"-",VLOOKUP(Tabulka4[[#This Row],[start. č.]],'3. REGISTRACE'!B:F,4,0))))</f>
        <v>-</v>
      </c>
      <c r="G300" s="18" t="str">
        <f>IF(ISBLANK(Tabulka4[[#This Row],[start. č.]]),"-",IF(Tabulka4[[#This Row],[příjmení a jméno]]="start. č. nebylo registrováno!","-",IF(VLOOKUP(Tabulka4[[#This Row],[start. č.]],'3. REGISTRACE'!B:F,5,0)=0,"-",VLOOKUP(Tabulka4[[#This Row],[start. č.]],'3. REGISTRACE'!B:F,5,0))))</f>
        <v>-</v>
      </c>
      <c r="H300" s="52"/>
      <c r="I300" s="48"/>
      <c r="J300" s="53"/>
      <c r="K300" s="42">
        <f>TIME(Tabulka4[[#This Row],[hod]],Tabulka4[[#This Row],[min]],Tabulka4[[#This Row],[sek]])</f>
        <v>0</v>
      </c>
      <c r="L300" s="18" t="str">
        <f>IF(ISBLANK(Tabulka4[[#This Row],[start. č.]]),"-",IF(Tabulka4[[#This Row],[příjmení a jméno]]="start. č. nebylo registrováno!","-",IF(VLOOKUP(Tabulka4[[#This Row],[start. č.]],'3. REGISTRACE'!B:G,6,0)=0,"-",VLOOKUP(Tabulka4[[#This Row],[start. č.]],'3. REGISTRACE'!B:G,6,0))))</f>
        <v>-</v>
      </c>
      <c r="M300" s="44" t="str">
        <f>IF(Tabulka4[[#This Row],[kategorie]]="-","-",COUNTIFS(G$10:G300,Tabulka4[[#This Row],[m/ž]],L$10:L300,Tabulka4[[#This Row],[kategorie]]))</f>
        <v>-</v>
      </c>
      <c r="N300" s="57" t="str">
        <f>IF(AND(ISBLANK(H300),ISBLANK(I300),ISBLANK(J300)),"-",IF(K300&gt;=MAX(K$10:K300),"ok","chyba!!!"))</f>
        <v>-</v>
      </c>
    </row>
    <row r="301" spans="2:14" x14ac:dyDescent="0.2">
      <c r="B301" s="44">
        <v>292</v>
      </c>
      <c r="C301" s="45"/>
      <c r="D301" s="21" t="str">
        <f>IF(ISBLANK(Tabulka4[[#This Row],[start. č.]]),"-",IF(ISERROR(VLOOKUP(Tabulka4[[#This Row],[start. č.]],'3. REGISTRACE'!B:F,2,0)),"start. č. nebylo registrováno!",VLOOKUP(Tabulka4[[#This Row],[start. č.]],'3. REGISTRACE'!B:F,2,0)))</f>
        <v>-</v>
      </c>
      <c r="E301" s="18" t="str">
        <f>IF(ISBLANK(Tabulka4[[#This Row],[start. č.]]),"-",IF(ISERROR(VLOOKUP(Tabulka4[[#This Row],[start. č.]],'3. REGISTRACE'!B:F,3,0)),"-",VLOOKUP(Tabulka4[[#This Row],[start. č.]],'3. REGISTRACE'!B:F,3,0)))</f>
        <v>-</v>
      </c>
      <c r="F301" s="46" t="str">
        <f>IF(ISBLANK(Tabulka4[[#This Row],[start. č.]]),"-",IF(Tabulka4[[#This Row],[příjmení a jméno]]="start. č. nebylo registrováno!","-",IF(VLOOKUP(Tabulka4[[#This Row],[start. č.]],'3. REGISTRACE'!B:F,4,0)=0,"-",VLOOKUP(Tabulka4[[#This Row],[start. č.]],'3. REGISTRACE'!B:F,4,0))))</f>
        <v>-</v>
      </c>
      <c r="G301" s="18" t="str">
        <f>IF(ISBLANK(Tabulka4[[#This Row],[start. č.]]),"-",IF(Tabulka4[[#This Row],[příjmení a jméno]]="start. č. nebylo registrováno!","-",IF(VLOOKUP(Tabulka4[[#This Row],[start. č.]],'3. REGISTRACE'!B:F,5,0)=0,"-",VLOOKUP(Tabulka4[[#This Row],[start. č.]],'3. REGISTRACE'!B:F,5,0))))</f>
        <v>-</v>
      </c>
      <c r="H301" s="52"/>
      <c r="I301" s="48"/>
      <c r="J301" s="53"/>
      <c r="K301" s="42">
        <f>TIME(Tabulka4[[#This Row],[hod]],Tabulka4[[#This Row],[min]],Tabulka4[[#This Row],[sek]])</f>
        <v>0</v>
      </c>
      <c r="L301" s="18" t="str">
        <f>IF(ISBLANK(Tabulka4[[#This Row],[start. č.]]),"-",IF(Tabulka4[[#This Row],[příjmení a jméno]]="start. č. nebylo registrováno!","-",IF(VLOOKUP(Tabulka4[[#This Row],[start. č.]],'3. REGISTRACE'!B:G,6,0)=0,"-",VLOOKUP(Tabulka4[[#This Row],[start. č.]],'3. REGISTRACE'!B:G,6,0))))</f>
        <v>-</v>
      </c>
      <c r="M301" s="44" t="str">
        <f>IF(Tabulka4[[#This Row],[kategorie]]="-","-",COUNTIFS(G$10:G301,Tabulka4[[#This Row],[m/ž]],L$10:L301,Tabulka4[[#This Row],[kategorie]]))</f>
        <v>-</v>
      </c>
      <c r="N301" s="57" t="str">
        <f>IF(AND(ISBLANK(H301),ISBLANK(I301),ISBLANK(J301)),"-",IF(K301&gt;=MAX(K$10:K301),"ok","chyba!!!"))</f>
        <v>-</v>
      </c>
    </row>
    <row r="302" spans="2:14" x14ac:dyDescent="0.2">
      <c r="B302" s="44">
        <v>293</v>
      </c>
      <c r="C302" s="45"/>
      <c r="D302" s="21" t="str">
        <f>IF(ISBLANK(Tabulka4[[#This Row],[start. č.]]),"-",IF(ISERROR(VLOOKUP(Tabulka4[[#This Row],[start. č.]],'3. REGISTRACE'!B:F,2,0)),"start. č. nebylo registrováno!",VLOOKUP(Tabulka4[[#This Row],[start. č.]],'3. REGISTRACE'!B:F,2,0)))</f>
        <v>-</v>
      </c>
      <c r="E302" s="18" t="str">
        <f>IF(ISBLANK(Tabulka4[[#This Row],[start. č.]]),"-",IF(ISERROR(VLOOKUP(Tabulka4[[#This Row],[start. č.]],'3. REGISTRACE'!B:F,3,0)),"-",VLOOKUP(Tabulka4[[#This Row],[start. č.]],'3. REGISTRACE'!B:F,3,0)))</f>
        <v>-</v>
      </c>
      <c r="F302" s="46" t="str">
        <f>IF(ISBLANK(Tabulka4[[#This Row],[start. č.]]),"-",IF(Tabulka4[[#This Row],[příjmení a jméno]]="start. č. nebylo registrováno!","-",IF(VLOOKUP(Tabulka4[[#This Row],[start. č.]],'3. REGISTRACE'!B:F,4,0)=0,"-",VLOOKUP(Tabulka4[[#This Row],[start. č.]],'3. REGISTRACE'!B:F,4,0))))</f>
        <v>-</v>
      </c>
      <c r="G302" s="18" t="str">
        <f>IF(ISBLANK(Tabulka4[[#This Row],[start. č.]]),"-",IF(Tabulka4[[#This Row],[příjmení a jméno]]="start. č. nebylo registrováno!","-",IF(VLOOKUP(Tabulka4[[#This Row],[start. č.]],'3. REGISTRACE'!B:F,5,0)=0,"-",VLOOKUP(Tabulka4[[#This Row],[start. č.]],'3. REGISTRACE'!B:F,5,0))))</f>
        <v>-</v>
      </c>
      <c r="H302" s="52"/>
      <c r="I302" s="48"/>
      <c r="J302" s="53"/>
      <c r="K302" s="42">
        <f>TIME(Tabulka4[[#This Row],[hod]],Tabulka4[[#This Row],[min]],Tabulka4[[#This Row],[sek]])</f>
        <v>0</v>
      </c>
      <c r="L302" s="18" t="str">
        <f>IF(ISBLANK(Tabulka4[[#This Row],[start. č.]]),"-",IF(Tabulka4[[#This Row],[příjmení a jméno]]="start. č. nebylo registrováno!","-",IF(VLOOKUP(Tabulka4[[#This Row],[start. č.]],'3. REGISTRACE'!B:G,6,0)=0,"-",VLOOKUP(Tabulka4[[#This Row],[start. č.]],'3. REGISTRACE'!B:G,6,0))))</f>
        <v>-</v>
      </c>
      <c r="M302" s="44" t="str">
        <f>IF(Tabulka4[[#This Row],[kategorie]]="-","-",COUNTIFS(G$10:G302,Tabulka4[[#This Row],[m/ž]],L$10:L302,Tabulka4[[#This Row],[kategorie]]))</f>
        <v>-</v>
      </c>
      <c r="N302" s="57" t="str">
        <f>IF(AND(ISBLANK(H302),ISBLANK(I302),ISBLANK(J302)),"-",IF(K302&gt;=MAX(K$10:K302),"ok","chyba!!!"))</f>
        <v>-</v>
      </c>
    </row>
    <row r="303" spans="2:14" x14ac:dyDescent="0.2">
      <c r="B303" s="44">
        <v>294</v>
      </c>
      <c r="C303" s="45"/>
      <c r="D303" s="21" t="str">
        <f>IF(ISBLANK(Tabulka4[[#This Row],[start. č.]]),"-",IF(ISERROR(VLOOKUP(Tabulka4[[#This Row],[start. č.]],'3. REGISTRACE'!B:F,2,0)),"start. č. nebylo registrováno!",VLOOKUP(Tabulka4[[#This Row],[start. č.]],'3. REGISTRACE'!B:F,2,0)))</f>
        <v>-</v>
      </c>
      <c r="E303" s="18" t="str">
        <f>IF(ISBLANK(Tabulka4[[#This Row],[start. č.]]),"-",IF(ISERROR(VLOOKUP(Tabulka4[[#This Row],[start. č.]],'3. REGISTRACE'!B:F,3,0)),"-",VLOOKUP(Tabulka4[[#This Row],[start. č.]],'3. REGISTRACE'!B:F,3,0)))</f>
        <v>-</v>
      </c>
      <c r="F303" s="46" t="str">
        <f>IF(ISBLANK(Tabulka4[[#This Row],[start. č.]]),"-",IF(Tabulka4[[#This Row],[příjmení a jméno]]="start. č. nebylo registrováno!","-",IF(VLOOKUP(Tabulka4[[#This Row],[start. č.]],'3. REGISTRACE'!B:F,4,0)=0,"-",VLOOKUP(Tabulka4[[#This Row],[start. č.]],'3. REGISTRACE'!B:F,4,0))))</f>
        <v>-</v>
      </c>
      <c r="G303" s="18" t="str">
        <f>IF(ISBLANK(Tabulka4[[#This Row],[start. č.]]),"-",IF(Tabulka4[[#This Row],[příjmení a jméno]]="start. č. nebylo registrováno!","-",IF(VLOOKUP(Tabulka4[[#This Row],[start. č.]],'3. REGISTRACE'!B:F,5,0)=0,"-",VLOOKUP(Tabulka4[[#This Row],[start. č.]],'3. REGISTRACE'!B:F,5,0))))</f>
        <v>-</v>
      </c>
      <c r="H303" s="52"/>
      <c r="I303" s="48"/>
      <c r="J303" s="53"/>
      <c r="K303" s="42">
        <f>TIME(Tabulka4[[#This Row],[hod]],Tabulka4[[#This Row],[min]],Tabulka4[[#This Row],[sek]])</f>
        <v>0</v>
      </c>
      <c r="L303" s="18" t="str">
        <f>IF(ISBLANK(Tabulka4[[#This Row],[start. č.]]),"-",IF(Tabulka4[[#This Row],[příjmení a jméno]]="start. č. nebylo registrováno!","-",IF(VLOOKUP(Tabulka4[[#This Row],[start. č.]],'3. REGISTRACE'!B:G,6,0)=0,"-",VLOOKUP(Tabulka4[[#This Row],[start. č.]],'3. REGISTRACE'!B:G,6,0))))</f>
        <v>-</v>
      </c>
      <c r="M303" s="44" t="str">
        <f>IF(Tabulka4[[#This Row],[kategorie]]="-","-",COUNTIFS(G$10:G303,Tabulka4[[#This Row],[m/ž]],L$10:L303,Tabulka4[[#This Row],[kategorie]]))</f>
        <v>-</v>
      </c>
      <c r="N303" s="57" t="str">
        <f>IF(AND(ISBLANK(H303),ISBLANK(I303),ISBLANK(J303)),"-",IF(K303&gt;=MAX(K$10:K303),"ok","chyba!!!"))</f>
        <v>-</v>
      </c>
    </row>
    <row r="304" spans="2:14" x14ac:dyDescent="0.2">
      <c r="B304" s="44">
        <v>295</v>
      </c>
      <c r="C304" s="45"/>
      <c r="D304" s="21" t="str">
        <f>IF(ISBLANK(Tabulka4[[#This Row],[start. č.]]),"-",IF(ISERROR(VLOOKUP(Tabulka4[[#This Row],[start. č.]],'3. REGISTRACE'!B:F,2,0)),"start. č. nebylo registrováno!",VLOOKUP(Tabulka4[[#This Row],[start. č.]],'3. REGISTRACE'!B:F,2,0)))</f>
        <v>-</v>
      </c>
      <c r="E304" s="18" t="str">
        <f>IF(ISBLANK(Tabulka4[[#This Row],[start. č.]]),"-",IF(ISERROR(VLOOKUP(Tabulka4[[#This Row],[start. č.]],'3. REGISTRACE'!B:F,3,0)),"-",VLOOKUP(Tabulka4[[#This Row],[start. č.]],'3. REGISTRACE'!B:F,3,0)))</f>
        <v>-</v>
      </c>
      <c r="F304" s="46" t="str">
        <f>IF(ISBLANK(Tabulka4[[#This Row],[start. č.]]),"-",IF(Tabulka4[[#This Row],[příjmení a jméno]]="start. č. nebylo registrováno!","-",IF(VLOOKUP(Tabulka4[[#This Row],[start. č.]],'3. REGISTRACE'!B:F,4,0)=0,"-",VLOOKUP(Tabulka4[[#This Row],[start. č.]],'3. REGISTRACE'!B:F,4,0))))</f>
        <v>-</v>
      </c>
      <c r="G304" s="18" t="str">
        <f>IF(ISBLANK(Tabulka4[[#This Row],[start. č.]]),"-",IF(Tabulka4[[#This Row],[příjmení a jméno]]="start. č. nebylo registrováno!","-",IF(VLOOKUP(Tabulka4[[#This Row],[start. č.]],'3. REGISTRACE'!B:F,5,0)=0,"-",VLOOKUP(Tabulka4[[#This Row],[start. č.]],'3. REGISTRACE'!B:F,5,0))))</f>
        <v>-</v>
      </c>
      <c r="H304" s="52"/>
      <c r="I304" s="48"/>
      <c r="J304" s="53"/>
      <c r="K304" s="42">
        <f>TIME(Tabulka4[[#This Row],[hod]],Tabulka4[[#This Row],[min]],Tabulka4[[#This Row],[sek]])</f>
        <v>0</v>
      </c>
      <c r="L304" s="18" t="str">
        <f>IF(ISBLANK(Tabulka4[[#This Row],[start. č.]]),"-",IF(Tabulka4[[#This Row],[příjmení a jméno]]="start. č. nebylo registrováno!","-",IF(VLOOKUP(Tabulka4[[#This Row],[start. č.]],'3. REGISTRACE'!B:G,6,0)=0,"-",VLOOKUP(Tabulka4[[#This Row],[start. č.]],'3. REGISTRACE'!B:G,6,0))))</f>
        <v>-</v>
      </c>
      <c r="M304" s="44" t="str">
        <f>IF(Tabulka4[[#This Row],[kategorie]]="-","-",COUNTIFS(G$10:G304,Tabulka4[[#This Row],[m/ž]],L$10:L304,Tabulka4[[#This Row],[kategorie]]))</f>
        <v>-</v>
      </c>
      <c r="N304" s="57" t="str">
        <f>IF(AND(ISBLANK(H304),ISBLANK(I304),ISBLANK(J304)),"-",IF(K304&gt;=MAX(K$10:K304),"ok","chyba!!!"))</f>
        <v>-</v>
      </c>
    </row>
    <row r="305" spans="2:14" x14ac:dyDescent="0.2">
      <c r="B305" s="44">
        <v>296</v>
      </c>
      <c r="C305" s="45"/>
      <c r="D305" s="21" t="str">
        <f>IF(ISBLANK(Tabulka4[[#This Row],[start. č.]]),"-",IF(ISERROR(VLOOKUP(Tabulka4[[#This Row],[start. č.]],'3. REGISTRACE'!B:F,2,0)),"start. č. nebylo registrováno!",VLOOKUP(Tabulka4[[#This Row],[start. č.]],'3. REGISTRACE'!B:F,2,0)))</f>
        <v>-</v>
      </c>
      <c r="E305" s="18" t="str">
        <f>IF(ISBLANK(Tabulka4[[#This Row],[start. č.]]),"-",IF(ISERROR(VLOOKUP(Tabulka4[[#This Row],[start. č.]],'3. REGISTRACE'!B:F,3,0)),"-",VLOOKUP(Tabulka4[[#This Row],[start. č.]],'3. REGISTRACE'!B:F,3,0)))</f>
        <v>-</v>
      </c>
      <c r="F305" s="46" t="str">
        <f>IF(ISBLANK(Tabulka4[[#This Row],[start. č.]]),"-",IF(Tabulka4[[#This Row],[příjmení a jméno]]="start. č. nebylo registrováno!","-",IF(VLOOKUP(Tabulka4[[#This Row],[start. č.]],'3. REGISTRACE'!B:F,4,0)=0,"-",VLOOKUP(Tabulka4[[#This Row],[start. č.]],'3. REGISTRACE'!B:F,4,0))))</f>
        <v>-</v>
      </c>
      <c r="G305" s="18" t="str">
        <f>IF(ISBLANK(Tabulka4[[#This Row],[start. č.]]),"-",IF(Tabulka4[[#This Row],[příjmení a jméno]]="start. č. nebylo registrováno!","-",IF(VLOOKUP(Tabulka4[[#This Row],[start. č.]],'3. REGISTRACE'!B:F,5,0)=0,"-",VLOOKUP(Tabulka4[[#This Row],[start. č.]],'3. REGISTRACE'!B:F,5,0))))</f>
        <v>-</v>
      </c>
      <c r="H305" s="52"/>
      <c r="I305" s="48"/>
      <c r="J305" s="53"/>
      <c r="K305" s="42">
        <f>TIME(Tabulka4[[#This Row],[hod]],Tabulka4[[#This Row],[min]],Tabulka4[[#This Row],[sek]])</f>
        <v>0</v>
      </c>
      <c r="L305" s="18" t="str">
        <f>IF(ISBLANK(Tabulka4[[#This Row],[start. č.]]),"-",IF(Tabulka4[[#This Row],[příjmení a jméno]]="start. č. nebylo registrováno!","-",IF(VLOOKUP(Tabulka4[[#This Row],[start. č.]],'3. REGISTRACE'!B:G,6,0)=0,"-",VLOOKUP(Tabulka4[[#This Row],[start. č.]],'3. REGISTRACE'!B:G,6,0))))</f>
        <v>-</v>
      </c>
      <c r="M305" s="44" t="str">
        <f>IF(Tabulka4[[#This Row],[kategorie]]="-","-",COUNTIFS(G$10:G305,Tabulka4[[#This Row],[m/ž]],L$10:L305,Tabulka4[[#This Row],[kategorie]]))</f>
        <v>-</v>
      </c>
      <c r="N305" s="57" t="str">
        <f>IF(AND(ISBLANK(H305),ISBLANK(I305),ISBLANK(J305)),"-",IF(K305&gt;=MAX(K$10:K305),"ok","chyba!!!"))</f>
        <v>-</v>
      </c>
    </row>
    <row r="306" spans="2:14" x14ac:dyDescent="0.2">
      <c r="B306" s="44">
        <v>297</v>
      </c>
      <c r="C306" s="45"/>
      <c r="D306" s="21" t="str">
        <f>IF(ISBLANK(Tabulka4[[#This Row],[start. č.]]),"-",IF(ISERROR(VLOOKUP(Tabulka4[[#This Row],[start. č.]],'3. REGISTRACE'!B:F,2,0)),"start. č. nebylo registrováno!",VLOOKUP(Tabulka4[[#This Row],[start. č.]],'3. REGISTRACE'!B:F,2,0)))</f>
        <v>-</v>
      </c>
      <c r="E306" s="18" t="str">
        <f>IF(ISBLANK(Tabulka4[[#This Row],[start. č.]]),"-",IF(ISERROR(VLOOKUP(Tabulka4[[#This Row],[start. č.]],'3. REGISTRACE'!B:F,3,0)),"-",VLOOKUP(Tabulka4[[#This Row],[start. č.]],'3. REGISTRACE'!B:F,3,0)))</f>
        <v>-</v>
      </c>
      <c r="F306" s="46" t="str">
        <f>IF(ISBLANK(Tabulka4[[#This Row],[start. č.]]),"-",IF(Tabulka4[[#This Row],[příjmení a jméno]]="start. č. nebylo registrováno!","-",IF(VLOOKUP(Tabulka4[[#This Row],[start. č.]],'3. REGISTRACE'!B:F,4,0)=0,"-",VLOOKUP(Tabulka4[[#This Row],[start. č.]],'3. REGISTRACE'!B:F,4,0))))</f>
        <v>-</v>
      </c>
      <c r="G306" s="18" t="str">
        <f>IF(ISBLANK(Tabulka4[[#This Row],[start. č.]]),"-",IF(Tabulka4[[#This Row],[příjmení a jméno]]="start. č. nebylo registrováno!","-",IF(VLOOKUP(Tabulka4[[#This Row],[start. č.]],'3. REGISTRACE'!B:F,5,0)=0,"-",VLOOKUP(Tabulka4[[#This Row],[start. č.]],'3. REGISTRACE'!B:F,5,0))))</f>
        <v>-</v>
      </c>
      <c r="H306" s="52"/>
      <c r="I306" s="48"/>
      <c r="J306" s="53"/>
      <c r="K306" s="42">
        <f>TIME(Tabulka4[[#This Row],[hod]],Tabulka4[[#This Row],[min]],Tabulka4[[#This Row],[sek]])</f>
        <v>0</v>
      </c>
      <c r="L306" s="18" t="str">
        <f>IF(ISBLANK(Tabulka4[[#This Row],[start. č.]]),"-",IF(Tabulka4[[#This Row],[příjmení a jméno]]="start. č. nebylo registrováno!","-",IF(VLOOKUP(Tabulka4[[#This Row],[start. č.]],'3. REGISTRACE'!B:G,6,0)=0,"-",VLOOKUP(Tabulka4[[#This Row],[start. č.]],'3. REGISTRACE'!B:G,6,0))))</f>
        <v>-</v>
      </c>
      <c r="M306" s="44" t="str">
        <f>IF(Tabulka4[[#This Row],[kategorie]]="-","-",COUNTIFS(G$10:G306,Tabulka4[[#This Row],[m/ž]],L$10:L306,Tabulka4[[#This Row],[kategorie]]))</f>
        <v>-</v>
      </c>
      <c r="N306" s="57" t="str">
        <f>IF(AND(ISBLANK(H306),ISBLANK(I306),ISBLANK(J306)),"-",IF(K306&gt;=MAX(K$10:K306),"ok","chyba!!!"))</f>
        <v>-</v>
      </c>
    </row>
    <row r="307" spans="2:14" x14ac:dyDescent="0.2">
      <c r="B307" s="44">
        <v>298</v>
      </c>
      <c r="C307" s="45"/>
      <c r="D307" s="21" t="str">
        <f>IF(ISBLANK(Tabulka4[[#This Row],[start. č.]]),"-",IF(ISERROR(VLOOKUP(Tabulka4[[#This Row],[start. č.]],'3. REGISTRACE'!B:F,2,0)),"start. č. nebylo registrováno!",VLOOKUP(Tabulka4[[#This Row],[start. č.]],'3. REGISTRACE'!B:F,2,0)))</f>
        <v>-</v>
      </c>
      <c r="E307" s="18" t="str">
        <f>IF(ISBLANK(Tabulka4[[#This Row],[start. č.]]),"-",IF(ISERROR(VLOOKUP(Tabulka4[[#This Row],[start. č.]],'3. REGISTRACE'!B:F,3,0)),"-",VLOOKUP(Tabulka4[[#This Row],[start. č.]],'3. REGISTRACE'!B:F,3,0)))</f>
        <v>-</v>
      </c>
      <c r="F307" s="46" t="str">
        <f>IF(ISBLANK(Tabulka4[[#This Row],[start. č.]]),"-",IF(Tabulka4[[#This Row],[příjmení a jméno]]="start. č. nebylo registrováno!","-",IF(VLOOKUP(Tabulka4[[#This Row],[start. č.]],'3. REGISTRACE'!B:F,4,0)=0,"-",VLOOKUP(Tabulka4[[#This Row],[start. č.]],'3. REGISTRACE'!B:F,4,0))))</f>
        <v>-</v>
      </c>
      <c r="G307" s="18" t="str">
        <f>IF(ISBLANK(Tabulka4[[#This Row],[start. č.]]),"-",IF(Tabulka4[[#This Row],[příjmení a jméno]]="start. č. nebylo registrováno!","-",IF(VLOOKUP(Tabulka4[[#This Row],[start. č.]],'3. REGISTRACE'!B:F,5,0)=0,"-",VLOOKUP(Tabulka4[[#This Row],[start. č.]],'3. REGISTRACE'!B:F,5,0))))</f>
        <v>-</v>
      </c>
      <c r="H307" s="52"/>
      <c r="I307" s="48"/>
      <c r="J307" s="53"/>
      <c r="K307" s="42">
        <f>TIME(Tabulka4[[#This Row],[hod]],Tabulka4[[#This Row],[min]],Tabulka4[[#This Row],[sek]])</f>
        <v>0</v>
      </c>
      <c r="L307" s="18" t="str">
        <f>IF(ISBLANK(Tabulka4[[#This Row],[start. č.]]),"-",IF(Tabulka4[[#This Row],[příjmení a jméno]]="start. č. nebylo registrováno!","-",IF(VLOOKUP(Tabulka4[[#This Row],[start. č.]],'3. REGISTRACE'!B:G,6,0)=0,"-",VLOOKUP(Tabulka4[[#This Row],[start. č.]],'3. REGISTRACE'!B:G,6,0))))</f>
        <v>-</v>
      </c>
      <c r="M307" s="44" t="str">
        <f>IF(Tabulka4[[#This Row],[kategorie]]="-","-",COUNTIFS(G$10:G307,Tabulka4[[#This Row],[m/ž]],L$10:L307,Tabulka4[[#This Row],[kategorie]]))</f>
        <v>-</v>
      </c>
      <c r="N307" s="57" t="str">
        <f>IF(AND(ISBLANK(H307),ISBLANK(I307),ISBLANK(J307)),"-",IF(K307&gt;=MAX(K$10:K307),"ok","chyba!!!"))</f>
        <v>-</v>
      </c>
    </row>
    <row r="308" spans="2:14" x14ac:dyDescent="0.2">
      <c r="B308" s="44">
        <v>299</v>
      </c>
      <c r="C308" s="45"/>
      <c r="D308" s="21" t="str">
        <f>IF(ISBLANK(Tabulka4[[#This Row],[start. č.]]),"-",IF(ISERROR(VLOOKUP(Tabulka4[[#This Row],[start. č.]],'3. REGISTRACE'!B:F,2,0)),"start. č. nebylo registrováno!",VLOOKUP(Tabulka4[[#This Row],[start. č.]],'3. REGISTRACE'!B:F,2,0)))</f>
        <v>-</v>
      </c>
      <c r="E308" s="18" t="str">
        <f>IF(ISBLANK(Tabulka4[[#This Row],[start. č.]]),"-",IF(ISERROR(VLOOKUP(Tabulka4[[#This Row],[start. č.]],'3. REGISTRACE'!B:F,3,0)),"-",VLOOKUP(Tabulka4[[#This Row],[start. č.]],'3. REGISTRACE'!B:F,3,0)))</f>
        <v>-</v>
      </c>
      <c r="F308" s="46" t="str">
        <f>IF(ISBLANK(Tabulka4[[#This Row],[start. č.]]),"-",IF(Tabulka4[[#This Row],[příjmení a jméno]]="start. č. nebylo registrováno!","-",IF(VLOOKUP(Tabulka4[[#This Row],[start. č.]],'3. REGISTRACE'!B:F,4,0)=0,"-",VLOOKUP(Tabulka4[[#This Row],[start. č.]],'3. REGISTRACE'!B:F,4,0))))</f>
        <v>-</v>
      </c>
      <c r="G308" s="18" t="str">
        <f>IF(ISBLANK(Tabulka4[[#This Row],[start. č.]]),"-",IF(Tabulka4[[#This Row],[příjmení a jméno]]="start. č. nebylo registrováno!","-",IF(VLOOKUP(Tabulka4[[#This Row],[start. č.]],'3. REGISTRACE'!B:F,5,0)=0,"-",VLOOKUP(Tabulka4[[#This Row],[start. č.]],'3. REGISTRACE'!B:F,5,0))))</f>
        <v>-</v>
      </c>
      <c r="H308" s="52"/>
      <c r="I308" s="48"/>
      <c r="J308" s="53"/>
      <c r="K308" s="42">
        <f>TIME(Tabulka4[[#This Row],[hod]],Tabulka4[[#This Row],[min]],Tabulka4[[#This Row],[sek]])</f>
        <v>0</v>
      </c>
      <c r="L308" s="18" t="str">
        <f>IF(ISBLANK(Tabulka4[[#This Row],[start. č.]]),"-",IF(Tabulka4[[#This Row],[příjmení a jméno]]="start. č. nebylo registrováno!","-",IF(VLOOKUP(Tabulka4[[#This Row],[start. č.]],'3. REGISTRACE'!B:G,6,0)=0,"-",VLOOKUP(Tabulka4[[#This Row],[start. č.]],'3. REGISTRACE'!B:G,6,0))))</f>
        <v>-</v>
      </c>
      <c r="M308" s="44" t="str">
        <f>IF(Tabulka4[[#This Row],[kategorie]]="-","-",COUNTIFS(G$10:G308,Tabulka4[[#This Row],[m/ž]],L$10:L308,Tabulka4[[#This Row],[kategorie]]))</f>
        <v>-</v>
      </c>
      <c r="N308" s="57" t="str">
        <f>IF(AND(ISBLANK(H308),ISBLANK(I308),ISBLANK(J308)),"-",IF(K308&gt;=MAX(K$10:K308),"ok","chyba!!!"))</f>
        <v>-</v>
      </c>
    </row>
    <row r="309" spans="2:14" x14ac:dyDescent="0.2">
      <c r="B309" s="44">
        <v>300</v>
      </c>
      <c r="C309" s="45"/>
      <c r="D309" s="21" t="str">
        <f>IF(ISBLANK(Tabulka4[[#This Row],[start. č.]]),"-",IF(ISERROR(VLOOKUP(Tabulka4[[#This Row],[start. č.]],'3. REGISTRACE'!B:F,2,0)),"start. č. nebylo registrováno!",VLOOKUP(Tabulka4[[#This Row],[start. č.]],'3. REGISTRACE'!B:F,2,0)))</f>
        <v>-</v>
      </c>
      <c r="E309" s="18" t="str">
        <f>IF(ISBLANK(Tabulka4[[#This Row],[start. č.]]),"-",IF(ISERROR(VLOOKUP(Tabulka4[[#This Row],[start. č.]],'3. REGISTRACE'!B:F,3,0)),"-",VLOOKUP(Tabulka4[[#This Row],[start. č.]],'3. REGISTRACE'!B:F,3,0)))</f>
        <v>-</v>
      </c>
      <c r="F309" s="46" t="str">
        <f>IF(ISBLANK(Tabulka4[[#This Row],[start. č.]]),"-",IF(Tabulka4[[#This Row],[příjmení a jméno]]="start. č. nebylo registrováno!","-",IF(VLOOKUP(Tabulka4[[#This Row],[start. č.]],'3. REGISTRACE'!B:F,4,0)=0,"-",VLOOKUP(Tabulka4[[#This Row],[start. č.]],'3. REGISTRACE'!B:F,4,0))))</f>
        <v>-</v>
      </c>
      <c r="G309" s="18" t="str">
        <f>IF(ISBLANK(Tabulka4[[#This Row],[start. č.]]),"-",IF(Tabulka4[[#This Row],[příjmení a jméno]]="start. č. nebylo registrováno!","-",IF(VLOOKUP(Tabulka4[[#This Row],[start. č.]],'3. REGISTRACE'!B:F,5,0)=0,"-",VLOOKUP(Tabulka4[[#This Row],[start. č.]],'3. REGISTRACE'!B:F,5,0))))</f>
        <v>-</v>
      </c>
      <c r="H309" s="54"/>
      <c r="I309" s="49"/>
      <c r="J309" s="55"/>
      <c r="K309" s="42">
        <f>TIME(Tabulka4[[#This Row],[hod]],Tabulka4[[#This Row],[min]],Tabulka4[[#This Row],[sek]])</f>
        <v>0</v>
      </c>
      <c r="L309" s="18" t="str">
        <f>IF(ISBLANK(Tabulka4[[#This Row],[start. č.]]),"-",IF(Tabulka4[[#This Row],[příjmení a jméno]]="start. č. nebylo registrováno!","-",IF(VLOOKUP(Tabulka4[[#This Row],[start. č.]],'3. REGISTRACE'!B:G,6,0)=0,"-",VLOOKUP(Tabulka4[[#This Row],[start. č.]],'3. REGISTRACE'!B:G,6,0))))</f>
        <v>-</v>
      </c>
      <c r="M309" s="44" t="str">
        <f>IF(Tabulka4[[#This Row],[kategorie]]="-","-",COUNTIFS(G$10:G309,Tabulka4[[#This Row],[m/ž]],L$10:L309,Tabulka4[[#This Row],[kategorie]]))</f>
        <v>-</v>
      </c>
      <c r="N309" s="57" t="str">
        <f>IF(AND(ISBLANK(H309),ISBLANK(I309),ISBLANK(J309)),"-",IF(K309&gt;=MAX(K$10:K309),"ok","chyba!!!"))</f>
        <v>-</v>
      </c>
    </row>
  </sheetData>
  <sheetProtection password="C7B2" sheet="1" objects="1" scenarios="1" autoFilter="0"/>
  <mergeCells count="1">
    <mergeCell ref="L3:M3"/>
  </mergeCells>
  <conditionalFormatting sqref="C10:C309 H10:J38 H121:J309 H39:H120 I39:J119">
    <cfRule type="notContainsBlanks" dxfId="19" priority="4">
      <formula>LEN(TRIM(C10))&gt;0</formula>
    </cfRule>
    <cfRule type="containsBlanks" dxfId="18" priority="5">
      <formula>LEN(TRIM(C10))=0</formula>
    </cfRule>
  </conditionalFormatting>
  <conditionalFormatting sqref="D10:D309">
    <cfRule type="containsText" dxfId="17" priority="3" operator="containsText" text="start. č. nebylo registrováno">
      <formula>NOT(ISERROR(SEARCH("start. č. nebylo registrováno",D10)))</formula>
    </cfRule>
  </conditionalFormatting>
  <conditionalFormatting sqref="N10:N309">
    <cfRule type="containsText" dxfId="16" priority="1" operator="containsText" text="chyba">
      <formula>NOT(ISERROR(SEARCH("chyba",N10)))</formula>
    </cfRule>
    <cfRule type="containsText" dxfId="15" priority="2" operator="containsText" text="ok">
      <formula>NOT(ISERROR(SEARCH("ok",N10)))</formula>
    </cfRule>
  </conditionalFormatting>
  <pageMargins left="0" right="0" top="0" bottom="0.39370078740157483" header="0" footer="0"/>
  <pageSetup paperSize="9" scale="98" fitToHeight="0" orientation="portrait" r:id="rId1"/>
  <pictur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návod</vt:lpstr>
      <vt:lpstr>1. Index</vt:lpstr>
      <vt:lpstr>2. Kategorie</vt:lpstr>
      <vt:lpstr>3. REGISTRACE</vt:lpstr>
      <vt:lpstr>4. VYSLEDKY</vt:lpstr>
      <vt:lpstr>'2. Kategorie'!Názvy_tisku</vt:lpstr>
      <vt:lpstr>'1. Index'!Oblast_tisku</vt:lpstr>
      <vt:lpstr>'2. Kategorie'!Oblast_tisku</vt:lpstr>
      <vt:lpstr>'3. REGISTRACE'!Oblast_tisku</vt:lpstr>
      <vt:lpstr>'4. VYSLEDKY'!Oblast_tisku</vt:lpstr>
      <vt:lpstr>návod!Oblast_tisku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Jihocesky klub maratoncu</dc:creator>
  <cp:lastModifiedBy>Věra Machová</cp:lastModifiedBy>
  <cp:lastPrinted>2020-07-19T13:08:06Z</cp:lastPrinted>
  <dcterms:created xsi:type="dcterms:W3CDTF">2016-02-10T17:33:16Z</dcterms:created>
  <dcterms:modified xsi:type="dcterms:W3CDTF">2020-07-19T13:09:01Z</dcterms:modified>
</cp:coreProperties>
</file>